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dital 2022\Tomada de Preços nº 018-2022 - Construção de campo society - Arapongal\01. Edital e anexos\"/>
    </mc:Choice>
  </mc:AlternateContent>
  <xr:revisionPtr revIDLastSave="0" documentId="13_ncr:1_{1A7FA71E-3FD2-430C-A6FC-869A679DC1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ILHA DE ORÇAMENTO" sheetId="1" r:id="rId1"/>
    <sheet name="COMPOSIÇÕES" sheetId="3" r:id="rId2"/>
  </sheets>
  <externalReferences>
    <externalReference r:id="rId3"/>
  </externalReferences>
  <definedNames>
    <definedName name="_xlnm.Print_Area" localSheetId="0">'PLANILHA DE ORÇAMENTO'!$A$1:$J$91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1" i="3" l="1"/>
  <c r="I70" i="3"/>
  <c r="I69" i="3"/>
  <c r="I68" i="3"/>
  <c r="I67" i="3"/>
  <c r="I66" i="3"/>
  <c r="I65" i="3"/>
  <c r="I72" i="3" s="1"/>
  <c r="I58" i="3"/>
  <c r="I57" i="3"/>
  <c r="I56" i="3"/>
  <c r="I59" i="3" s="1"/>
  <c r="I45" i="3"/>
  <c r="I46" i="3" s="1"/>
  <c r="I44" i="3"/>
  <c r="I43" i="3"/>
  <c r="I42" i="3"/>
  <c r="I35" i="3"/>
  <c r="I34" i="3"/>
  <c r="I33" i="3"/>
  <c r="I32" i="3"/>
  <c r="I36" i="3" s="1"/>
  <c r="I31" i="3"/>
  <c r="I30" i="3"/>
  <c r="I29" i="3"/>
  <c r="I22" i="3"/>
  <c r="A13" i="3"/>
  <c r="A12" i="3"/>
  <c r="A11" i="3"/>
  <c r="A10" i="3"/>
</calcChain>
</file>

<file path=xl/sharedStrings.xml><?xml version="1.0" encoding="utf-8"?>
<sst xmlns="http://schemas.openxmlformats.org/spreadsheetml/2006/main" count="345" uniqueCount="210">
  <si>
    <t>2.1</t>
  </si>
  <si>
    <t>3.1</t>
  </si>
  <si>
    <t>Rua José Antônio de Campos, nº 250 – Centro – Cep 11900-000</t>
  </si>
  <si>
    <t>CNPJ – 45.685.872/0001-79</t>
  </si>
  <si>
    <t>Fone (13) 3828-1060  e-mail: licitacao3@registro.sp.gov.br</t>
  </si>
  <si>
    <t>ANEXO I – PLANILHA DE ORÇAMENTO</t>
  </si>
  <si>
    <t>CNPJ: ___________________________  I.E.: ___________________________   I. M.: __________________</t>
  </si>
  <si>
    <t>ENDEREÇO: ________________________________________________________ CEP: _________________</t>
  </si>
  <si>
    <t>TEL/FAX: (___) ________________________ E-MAIL PESSOAL: ______________________________</t>
  </si>
  <si>
    <t>E-MAIL INSTITUCIONAL: ______________________________</t>
  </si>
  <si>
    <t xml:space="preserve">BANCO__________ AGÊNCIA: _______________CONTA CORRENTE: _____________________________ </t>
  </si>
  <si>
    <t>CARIMBO (RAZÃO SOCIAL DA EMPRESA)</t>
  </si>
  <si>
    <t>ASSINAR: _________________________________________________</t>
  </si>
  <si>
    <t>VALIDADE DA PROPOSTA: 60 (sessenta) dias.</t>
  </si>
  <si>
    <t>CDHU</t>
  </si>
  <si>
    <t>1.1</t>
  </si>
  <si>
    <t>3.2</t>
  </si>
  <si>
    <t>3.3</t>
  </si>
  <si>
    <t>3.4</t>
  </si>
  <si>
    <t>3.5</t>
  </si>
  <si>
    <t>2.2</t>
  </si>
  <si>
    <t>M</t>
  </si>
  <si>
    <t>UN</t>
  </si>
  <si>
    <t>4.1</t>
  </si>
  <si>
    <t>4.2</t>
  </si>
  <si>
    <t>4.3</t>
  </si>
  <si>
    <t>5.1</t>
  </si>
  <si>
    <t>5.2</t>
  </si>
  <si>
    <t>6.1</t>
  </si>
  <si>
    <t>OBJETO: Contratação de empresa visando a construção de Campo de Futebol Society neste Município de Registro/SP, pagos através do Contrato de Repasse nº 917540/2021/MCIDADANIA/CAIXA, firmado com o Ministério da Cidadania. Secretaria Municipal de Planejamento Urbano e Obras.</t>
  </si>
  <si>
    <t>Planilha Orçamentária</t>
  </si>
  <si>
    <t>Valor  Da Obra:</t>
  </si>
  <si>
    <r>
      <t xml:space="preserve">Obra: </t>
    </r>
    <r>
      <rPr>
        <sz val="12"/>
        <rFont val="Arial"/>
        <family val="2"/>
      </rPr>
      <t xml:space="preserve"> "Construção de Campo de Futebol Society no município de Registro/SP.”  </t>
    </r>
  </si>
  <si>
    <t>Prazo da Obra:</t>
  </si>
  <si>
    <t>4 meses</t>
  </si>
  <si>
    <r>
      <t>Local:</t>
    </r>
    <r>
      <rPr>
        <sz val="12"/>
        <color theme="1"/>
        <rFont val="Arial"/>
        <family val="2"/>
      </rPr>
      <t xml:space="preserve"> Avenida Palmiro Novi e Rua Vereador Daniel Aguiar de Souza S/N</t>
    </r>
  </si>
  <si>
    <t>Data de Edição:</t>
  </si>
  <si>
    <t>Contrato de Repasse nº 917540/2021/MCIDADANIA/CAIXA</t>
  </si>
  <si>
    <t>BDI adotado:</t>
  </si>
  <si>
    <t>Item</t>
  </si>
  <si>
    <t>Fonte</t>
  </si>
  <si>
    <t>Código</t>
  </si>
  <si>
    <t>Descrição dos Serviços</t>
  </si>
  <si>
    <t>Unid.</t>
  </si>
  <si>
    <t>Quant.</t>
  </si>
  <si>
    <t>Custo Unit.  (Sem B.D.I.) (R$)</t>
  </si>
  <si>
    <t>Custo Unit.  (Com B.D.I.) (R$)</t>
  </si>
  <si>
    <t>Custo Total
(R$)</t>
  </si>
  <si>
    <t>Porcent.(%)</t>
  </si>
  <si>
    <t>1.0</t>
  </si>
  <si>
    <t>REF.</t>
  </si>
  <si>
    <t>ADM</t>
  </si>
  <si>
    <t>ADMINISTRAÇÃO LOCAL</t>
  </si>
  <si>
    <t>Composição_1</t>
  </si>
  <si>
    <t>Administração Local</t>
  </si>
  <si>
    <t>h</t>
  </si>
  <si>
    <t>2.0</t>
  </si>
  <si>
    <t>CAN</t>
  </si>
  <si>
    <t>CANTEIRO DE OBRAS</t>
  </si>
  <si>
    <t>Composição_2</t>
  </si>
  <si>
    <t>Placa da Obra</t>
  </si>
  <si>
    <t>m²</t>
  </si>
  <si>
    <t>Composição_3</t>
  </si>
  <si>
    <t>TELA TIPO TAPUME</t>
  </si>
  <si>
    <t>cj</t>
  </si>
  <si>
    <t>3.0</t>
  </si>
  <si>
    <t>INFRA ESTRUTURA</t>
  </si>
  <si>
    <t>03.01.240</t>
  </si>
  <si>
    <t>Demolição mecanizada de pavimento ou piso em concreto, inclusive fragmentação, carregamento, transporte até 1 quilômetro e descarregamento</t>
  </si>
  <si>
    <t>M²</t>
  </si>
  <si>
    <t>03.01.260</t>
  </si>
  <si>
    <t>Demolição mecanizada de sarjeta ou sarjetão, inclusive fragmentação,carregamento, transporte até 1 quilômetro e descarregamento</t>
  </si>
  <si>
    <t>M³</t>
  </si>
  <si>
    <t>SINAPI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</si>
  <si>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</si>
  <si>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>composição 4</t>
  </si>
  <si>
    <t>Recomposição e drenagem</t>
  </si>
  <si>
    <t>m³</t>
  </si>
  <si>
    <t>CONCRETO MAGRO PARA LASTRO, TRAÇO 1:4,5:4,5 (EM MASSA SECA DE CIMENTO/AREIA MÉDIA/ BRITA 1) - PREPARO MANUAL. AF_05/2021</t>
  </si>
  <si>
    <t>4.0</t>
  </si>
  <si>
    <t>ILU</t>
  </si>
  <si>
    <t>ILUMINAÇÃO E SPDA</t>
  </si>
  <si>
    <t>41.12.210</t>
  </si>
  <si>
    <t>Projetor LED modular, fluxo luminoso de 26294 lm, eficiência mínima de 125
l/W - 150 W/200 W</t>
  </si>
  <si>
    <t>un</t>
  </si>
  <si>
    <t>37.25.110</t>
  </si>
  <si>
    <t>Disjuntor em caixa moldada tripolar, térmico e magnético fixos, tensão de
isolamento 415/690V, de 175A a 250A</t>
  </si>
  <si>
    <t>Composição_5</t>
  </si>
  <si>
    <t>Instalação dos Postes</t>
  </si>
  <si>
    <t>4.4</t>
  </si>
  <si>
    <t>HASTE DE ATERRAMENTO 5/8 PARA SPDA - FORNECIMENTO E INSTALAÇÃO. AF_12/2017</t>
  </si>
  <si>
    <t>4.5</t>
  </si>
  <si>
    <t>CABO DE COBRE FLEXÍVEL ISOLADO, 10 MM², 0,6/1,0 KV, PARA REDE AÉREA DE DISTRIBUIÇÃO DE ENERGIA ELÉTRICA DE BAIXA TENSÃO - FORNECIMENTO E INSTALAÇÃO.
AF_07/2020</t>
  </si>
  <si>
    <t>4.6</t>
  </si>
  <si>
    <t>CORDOALHA DE COBRE NU 16 MM², NÃO ENTERRADA, COM ISOLADOR - FORNECIMENTO E INSTALAÇÃO. AF_12/2017</t>
  </si>
  <si>
    <t>4.7</t>
  </si>
  <si>
    <t>CABO DE COBRE FLEXÍVEL ISOLADO, 6 MM², ANTI-CHAMA 450/750 V, PARA CIRCUITOS TERMINAIS - FORNECIMENTO E INSTALAÇÃO. AF_12/2015</t>
  </si>
  <si>
    <t>4.8</t>
  </si>
  <si>
    <t>CABO DE COBRE FLEXÍVEL ISOLADO, 4 MM², ANTI-CHAMA 450/750 V, PARA CIRCUITOS TERMINAIS - FORNECIMENTO E INSTALAÇÃO. AF_12/2015</t>
  </si>
  <si>
    <t>4.9</t>
  </si>
  <si>
    <t>CABO DE COBRE FLEXÍVEL ISOLADO, 2,5 MM², ANTI-CHAMA 0,6/1,0 KV, PARA CIRCUITOS TERMINAIS - FORNECIMENTO E INSTALAÇÃO. AF_12/2015</t>
  </si>
  <si>
    <t>4.10</t>
  </si>
  <si>
    <t>CAIXA DE INSPEÇÃO PARA ATERRAMENTO, CIRCULAR, EM POLIETILENO, DIÂMETRO INTERNO = 0,3 M. AF_12/2020</t>
  </si>
  <si>
    <t>4.11</t>
  </si>
  <si>
    <t>39.24.152</t>
  </si>
  <si>
    <t>Cabo de cobre flexível de 3 x 2,5 mm², isolamento 500 V - isolação PP 70°C</t>
  </si>
  <si>
    <t>4.12</t>
  </si>
  <si>
    <t>40.02.610</t>
  </si>
  <si>
    <t>Caixa de passagem em alumínio fundido à prova de tempo, 200 x 200 mm</t>
  </si>
  <si>
    <t>5.0</t>
  </si>
  <si>
    <t>ALA</t>
  </si>
  <si>
    <t>ALAMBRADO</t>
  </si>
  <si>
    <t>ALAMBRADO PARA QUADRA POLIESPORTIVA, ESTRUTURADO POR TUBOS DE ACO GALVANIZ ADO, (MONTANTES COM DIAMETRO 2", TRAVESSAS E ESCORAS COM DIÂMETRO 1 ¼), COM TELA DE ARAME GALVANIZADO, FIO 12 BWG E MALHA QUADRADA 5X5CM (EXCETO MURETA). AF_03/2021</t>
  </si>
  <si>
    <t>ALVENARIA DE BLOCOS DE CONCRETO ESTRUTURAL 14X19X39 CM, (ESPESSURA 14 CM) FBK = 14,0 MPA, PARA PAREDES COM ÁREA LÍQUIDA MAIOR OU IGUAL A 6M², SEM VÃOS, UTILIZANDO COLHER DE PEDREIRO. AF_12/2014</t>
  </si>
  <si>
    <t>6.0</t>
  </si>
  <si>
    <t>GRA</t>
  </si>
  <si>
    <t>GRAMA SINTÉTICA</t>
  </si>
  <si>
    <t>ORÇAMENTO</t>
  </si>
  <si>
    <t>REVESTIMENTO EM GRAMA SINTÉTICA,COM ESPESSURA DE 50 MM, 8800 Dtex</t>
  </si>
  <si>
    <t>7.0</t>
  </si>
  <si>
    <t>ACESSÓRIOS</t>
  </si>
  <si>
    <t>7.1</t>
  </si>
  <si>
    <t>TRAVE DE FUTEBOL SOCIETY C/ REQUADRO E REDES ( 2 unidades)</t>
  </si>
  <si>
    <t>CJ</t>
  </si>
  <si>
    <t>7.2</t>
  </si>
  <si>
    <t>ALAMBRADO EM MOURÕES DE CONCRETO, COM TELA DE ARAME GALVANIZADO (INCLUSIVE MURETA EM CONCRETO). AF_05/2018</t>
  </si>
  <si>
    <t>7.3</t>
  </si>
  <si>
    <t>PISO PODOTÁTIL, DIRECIONAL OU ALERTA, ASSENTADO SOBRE ARGAMASSA. AF_05/2020</t>
  </si>
  <si>
    <t>Total da Obra (R$)</t>
  </si>
  <si>
    <r>
      <t xml:space="preserve">Base SINAPI Desonerada: </t>
    </r>
    <r>
      <rPr>
        <sz val="12"/>
        <color indexed="8"/>
        <rFont val="Arial"/>
        <family val="2"/>
      </rPr>
      <t>Data Referência Técnica: 15/06/2022 Data de Emissão: 18/06/2022.</t>
    </r>
  </si>
  <si>
    <r>
      <t xml:space="preserve">Base CDHU Desonerada: </t>
    </r>
    <r>
      <rPr>
        <sz val="12"/>
        <color theme="1"/>
        <rFont val="Arial"/>
        <family val="2"/>
      </rPr>
      <t xml:space="preserve"> VERSÃO 186- </t>
    </r>
    <r>
      <rPr>
        <sz val="12"/>
        <color indexed="8"/>
        <rFont val="Arial"/>
        <family val="2"/>
      </rPr>
      <t>Vigência: a partir de maio/22.</t>
    </r>
  </si>
  <si>
    <t>COMPOSIÇÃO DE PREÇO AUXILIAR</t>
  </si>
  <si>
    <t>Valor  Da Composição com BDI</t>
  </si>
  <si>
    <t>Prazo da Obra</t>
  </si>
  <si>
    <t>Data de Edição</t>
  </si>
  <si>
    <t>ITEM</t>
  </si>
  <si>
    <t>FONTE</t>
  </si>
  <si>
    <t>CÓDIGO</t>
  </si>
  <si>
    <t>DESCRIÇÃO DOS SERVIÇOS</t>
  </si>
  <si>
    <t>UNID.</t>
  </si>
  <si>
    <t>QUANT.</t>
  </si>
  <si>
    <t>CUSTO UNITÁRIO</t>
  </si>
  <si>
    <t xml:space="preserve">CUSTO TOTAL (R$) SEM BDI </t>
  </si>
  <si>
    <t>VIGIA NOTURNO COM ENCARGOS COMPLEMENTARES*</t>
  </si>
  <si>
    <t>H</t>
  </si>
  <si>
    <t xml:space="preserve">* 45 dias de vigilante de carga horária diária de 12 horas = 540 horas </t>
  </si>
  <si>
    <t>PLACA DA OBRA</t>
  </si>
  <si>
    <t>2.1.1</t>
  </si>
  <si>
    <t>PLACA DE OBRA (PARA CONSTRUCAO CIVIL) EM CHAPA GALVANIZADA *N. 22*, ADESIVADA,  DE *2,4 X 1,2* M</t>
  </si>
  <si>
    <t>2.1.2</t>
  </si>
  <si>
    <t>PONTALETE *7,5 X 7,5* CM EM PINUS, MISTA OU EQUIVALENTE DA REGIAO - BRUTA</t>
  </si>
  <si>
    <t>m</t>
  </si>
  <si>
    <t>2.1.3</t>
  </si>
  <si>
    <t>SARRAFO NAO APARELHADO *2,5 X 7* CM, EM MACARANDUBA, ANGELIM OU EQUIVALENTE DA REGIAO - BRUTA</t>
  </si>
  <si>
    <t>2.1.4</t>
  </si>
  <si>
    <t>PREGO DE ACO POLIDO COM CABECA 18 X 30 (2 3/4 X 10)</t>
  </si>
  <si>
    <t>kg</t>
  </si>
  <si>
    <t>2.1.5</t>
  </si>
  <si>
    <t>CARPINTEIRO DE FORMAS COM ENCARGOS COMPLEMENTARES</t>
  </si>
  <si>
    <t>2.1.6</t>
  </si>
  <si>
    <t>SINAPI-I</t>
  </si>
  <si>
    <t>CARPINTEIRO AUXILIAR</t>
  </si>
  <si>
    <t>2.1.7</t>
  </si>
  <si>
    <t>CONCRETO MAGRO PARA LASTRO, TRAÇO 1:4,5:4,5 (EM MASSA SECA DE CIMENTO/ AREIA MÉDIA/ BRITA 1) - PREPARO MECÂNICO COM BETONEIRA 400 L. AF_05/2021</t>
  </si>
  <si>
    <t>TOTAL</t>
  </si>
  <si>
    <t>2.2.1</t>
  </si>
  <si>
    <t>AJUDANTE DE ARMADOR COM ENCARGOS COMPLEMENTARES</t>
  </si>
  <si>
    <t>2.2.2</t>
  </si>
  <si>
    <t>ACO CA-60, 4,2 MM, OU 5,0 MM, OU 6,0 MM, OU 7,0 MM, VERGALHAO</t>
  </si>
  <si>
    <t>2.2.3</t>
  </si>
  <si>
    <t>TELA PLASTICA LARANJA, TIPO TAPUME PARA SINALIZACAO, MALHA RETANGULAR, ROLO 1.20 X 50 M (L X C)</t>
  </si>
  <si>
    <t>2.2.4</t>
  </si>
  <si>
    <t>PROTETOR/PONTEIRA PLASTICA PARA PONTA DE VERGALHAO DE ATE 1", TIPO PROTETOR DE ESPERA</t>
  </si>
  <si>
    <t>130 metros de perimetro com barras de aço de 1,35 metros de comprimento a cada 1,50 metros :</t>
  </si>
  <si>
    <t>87 barras de 1,35 m: 117,45 m</t>
  </si>
  <si>
    <t>Aço CA-%) diam de 4,2 mm: 0,109 kg/m</t>
  </si>
  <si>
    <t>117,45 m x 0,109 kg/m : 12,80 kg</t>
  </si>
  <si>
    <t>Composição_4</t>
  </si>
  <si>
    <t>Dreno</t>
  </si>
  <si>
    <t>3.4.1</t>
  </si>
  <si>
    <t>PEDRA BRITADA N. 0, OU PEDRISCO (4,8 A 9,5 MM) POSTO PEDREIRA/FORNECEDOR, SEM FRETE</t>
  </si>
  <si>
    <t>3.4.4</t>
  </si>
  <si>
    <t>MANTA GEOTEXTIL TECIDO DE LAMINETES DE POLIPROPILENO, RESISTENCIA A TRACAO *25* KN/M</t>
  </si>
  <si>
    <t>3.4.5</t>
  </si>
  <si>
    <t>AJUDANTE DE PEDREIRO COM ENCARGOS COMPLEMENTARES</t>
  </si>
  <si>
    <t>INSTALAÇÃO DOS POSTES</t>
  </si>
  <si>
    <t>4.3.1</t>
  </si>
  <si>
    <t>POSTE CONICO CONTINUO EM ACO GALVANIZADO, RETO, ENGASTADO, H = 7 M, DIAMETRO INFERIOR = *125* MM</t>
  </si>
  <si>
    <t>4.3.2</t>
  </si>
  <si>
    <t>AJUDANTE DE OPERACAO EM GERAL (HORISTA)</t>
  </si>
  <si>
    <t>4.3.3</t>
  </si>
  <si>
    <t>MOTORISTA OPERADOR DE CAMINHAO COM MUNCK</t>
  </si>
  <si>
    <t>4.3.4</t>
  </si>
  <si>
    <t>ESCAVAÇÃO MANUAL DE VALA COM PROFUNDIDADE MENOR OU IGUAL A 1,30 M. AF_02/2</t>
  </si>
  <si>
    <t>4.3.5</t>
  </si>
  <si>
    <t>CONCRETO MAGRO PARA LASTRO, TRAÇO 1:4,5:4,5 (EM MASSA SECA DE CIMENTO/ AREIA MÉDIA/ BRITA 1)</t>
  </si>
  <si>
    <t>4.3.6</t>
  </si>
  <si>
    <t>GUINDAUTO HIDRÁULICO, CAPACIDADE MÁXIMA DE CARGA 6200 KG, MOMENTO MÁXIMO D CHP E CARGA 11,7 TM, ALCANCE MÁXIMO HORIZONTAL 9,70 M, INCLUSIVE CAMINHÃO TOCO
PBT 16.000 KG, POTÊNCIA DE 189 CV - CHP DIURNO. AF_06/2014</t>
  </si>
  <si>
    <t>4.3.7</t>
  </si>
  <si>
    <t>GUINDAUTO HIDRÁULICO, CAPACIDADE MÁXIMA DE CARGA 6200 KG, MOMENTO MÁXIMO D CHI E CARGA 11,7 TM, ALCANCE MÁXIMO HORIZONTAL 9,70 M, INCLUSIVE CAMINHÃO TOCO</t>
  </si>
  <si>
    <t>Registro,17 de agosto de 2022</t>
  </si>
  <si>
    <t>_________________________________________________</t>
  </si>
  <si>
    <t xml:space="preserve">                                Responsável Técnico</t>
  </si>
  <si>
    <t xml:space="preserve">                        Eng. Márcio Aurélio Camillo</t>
  </si>
  <si>
    <t xml:space="preserve">                                CREA: 5060514057</t>
  </si>
  <si>
    <t xml:space="preserve">                          ART: 28027230211222893</t>
  </si>
  <si>
    <t xml:space="preserve">                        Luís Augusto Vaz de Arruda</t>
  </si>
  <si>
    <t xml:space="preserve">     Secretario Municipal de Planejamento Urbano e Obras</t>
  </si>
  <si>
    <t>TOMADA DE PREÇOS Nº 018/2022 - REFORMULADO</t>
  </si>
  <si>
    <t xml:space="preserve"> - Declaro para os devidos fins, que aceito todas as condições contidas no Edital de Licitação referente a Tomada de Preços nº 018/2022 - Reformulado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</si>
</sst>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.##000##"/>
    <numFmt numFmtId="165" formatCode="##.##0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0.00;[Red]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indexed="10"/>
      <name val="Tahoma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i/>
      <u/>
      <sz val="16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16" fillId="0" borderId="0">
      <alignment vertical="top"/>
    </xf>
    <xf numFmtId="9" fontId="7" fillId="0" borderId="0" applyFont="0" applyFill="0" applyBorder="0" applyAlignment="0" applyProtection="0"/>
    <xf numFmtId="0" fontId="8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44" fontId="0" fillId="0" borderId="0" xfId="3" applyFont="1" applyAlignment="1">
      <alignment vertical="center"/>
    </xf>
    <xf numFmtId="44" fontId="0" fillId="0" borderId="0" xfId="3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Fill="1"/>
    <xf numFmtId="44" fontId="19" fillId="3" borderId="10" xfId="6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/>
    </xf>
    <xf numFmtId="14" fontId="19" fillId="3" borderId="2" xfId="5" applyNumberFormat="1" applyFont="1" applyFill="1" applyBorder="1" applyAlignment="1">
      <alignment horizontal="center" vertical="center"/>
    </xf>
    <xf numFmtId="0" fontId="18" fillId="0" borderId="21" xfId="5" applyFont="1" applyBorder="1" applyAlignment="1">
      <alignment horizontal="right" vertical="distributed" wrapText="1"/>
    </xf>
    <xf numFmtId="10" fontId="18" fillId="0" borderId="22" xfId="9" applyNumberFormat="1" applyFont="1" applyFill="1" applyBorder="1" applyAlignment="1">
      <alignment horizontal="center" vertical="distributed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4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justify"/>
    </xf>
    <xf numFmtId="44" fontId="23" fillId="6" borderId="1" xfId="3" applyFont="1" applyFill="1" applyBorder="1" applyAlignment="1">
      <alignment horizontal="center" vertical="center" wrapText="1"/>
    </xf>
    <xf numFmtId="10" fontId="23" fillId="6" borderId="26" xfId="4" applyNumberFormat="1" applyFont="1" applyFill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25" fillId="0" borderId="1" xfId="0" applyFont="1" applyBorder="1" applyAlignment="1">
      <alignment horizontal="justify" vertical="center" wrapText="1"/>
    </xf>
    <xf numFmtId="166" fontId="25" fillId="0" borderId="1" xfId="11" applyFont="1" applyFill="1" applyBorder="1" applyAlignment="1">
      <alignment horizontal="center" vertical="center" wrapText="1"/>
    </xf>
    <xf numFmtId="168" fontId="0" fillId="0" borderId="1" xfId="7" applyNumberFormat="1" applyFont="1" applyBorder="1" applyAlignment="1">
      <alignment horizontal="center" vertical="center"/>
    </xf>
    <xf numFmtId="44" fontId="25" fillId="0" borderId="1" xfId="3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center" vertical="center"/>
    </xf>
    <xf numFmtId="10" fontId="25" fillId="0" borderId="26" xfId="9" applyNumberFormat="1" applyFont="1" applyFill="1" applyBorder="1" applyAlignment="1">
      <alignment horizontal="center" vertical="center"/>
    </xf>
    <xf numFmtId="0" fontId="25" fillId="0" borderId="1" xfId="4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justify" vertical="center"/>
    </xf>
    <xf numFmtId="0" fontId="23" fillId="6" borderId="1" xfId="0" applyFont="1" applyFill="1" applyBorder="1" applyAlignment="1">
      <alignment horizontal="center" vertical="center" wrapText="1"/>
    </xf>
    <xf numFmtId="168" fontId="23" fillId="6" borderId="1" xfId="0" applyNumberFormat="1" applyFont="1" applyFill="1" applyBorder="1" applyAlignment="1">
      <alignment horizontal="center" vertical="center" wrapText="1"/>
    </xf>
    <xf numFmtId="10" fontId="23" fillId="6" borderId="26" xfId="9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center" vertical="center" wrapText="1"/>
    </xf>
    <xf numFmtId="168" fontId="25" fillId="0" borderId="1" xfId="7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left" vertical="distributed"/>
    </xf>
    <xf numFmtId="167" fontId="26" fillId="6" borderId="1" xfId="13" applyNumberFormat="1" applyFont="1" applyFill="1" applyBorder="1" applyAlignment="1">
      <alignment horizontal="center" vertical="center" wrapText="1"/>
    </xf>
    <xf numFmtId="0" fontId="25" fillId="0" borderId="5" xfId="4" applyFont="1" applyBorder="1" applyAlignment="1">
      <alignment horizontal="center" vertical="center"/>
    </xf>
    <xf numFmtId="0" fontId="25" fillId="3" borderId="1" xfId="4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justify" vertical="center" wrapText="1"/>
    </xf>
    <xf numFmtId="0" fontId="25" fillId="3" borderId="1" xfId="0" applyFont="1" applyFill="1" applyBorder="1" applyAlignment="1">
      <alignment horizontal="center" vertical="center" wrapText="1"/>
    </xf>
    <xf numFmtId="168" fontId="25" fillId="3" borderId="1" xfId="7" applyNumberFormat="1" applyFont="1" applyFill="1" applyBorder="1" applyAlignment="1">
      <alignment horizontal="center" vertical="center"/>
    </xf>
    <xf numFmtId="44" fontId="25" fillId="3" borderId="1" xfId="3" applyFont="1" applyFill="1" applyBorder="1" applyAlignment="1">
      <alignment horizontal="center" vertical="center" wrapText="1"/>
    </xf>
    <xf numFmtId="44" fontId="25" fillId="3" borderId="1" xfId="3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justify" vertical="center"/>
    </xf>
    <xf numFmtId="10" fontId="25" fillId="3" borderId="26" xfId="9" applyNumberFormat="1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justify" vertical="distributed"/>
    </xf>
    <xf numFmtId="0" fontId="25" fillId="0" borderId="1" xfId="0" applyFont="1" applyBorder="1" applyAlignment="1">
      <alignment horizontal="left" vertical="center" wrapText="1"/>
    </xf>
    <xf numFmtId="0" fontId="25" fillId="3" borderId="5" xfId="4" applyFont="1" applyFill="1" applyBorder="1" applyAlignment="1">
      <alignment horizontal="center" vertical="center"/>
    </xf>
    <xf numFmtId="44" fontId="23" fillId="6" borderId="1" xfId="3" applyFont="1" applyFill="1" applyBorder="1" applyAlignment="1">
      <alignment horizontal="center" vertical="center"/>
    </xf>
    <xf numFmtId="10" fontId="23" fillId="6" borderId="26" xfId="9" applyNumberFormat="1" applyFont="1" applyFill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0" fillId="3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 wrapText="1"/>
    </xf>
    <xf numFmtId="44" fontId="0" fillId="0" borderId="1" xfId="3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justify" vertical="center" wrapText="1"/>
    </xf>
    <xf numFmtId="0" fontId="0" fillId="0" borderId="28" xfId="0" applyBorder="1" applyAlignment="1">
      <alignment horizontal="center" vertical="center"/>
    </xf>
    <xf numFmtId="168" fontId="0" fillId="0" borderId="28" xfId="0" applyNumberFormat="1" applyBorder="1" applyAlignment="1">
      <alignment horizontal="center" vertical="center" wrapText="1"/>
    </xf>
    <xf numFmtId="44" fontId="0" fillId="0" borderId="28" xfId="3" applyFont="1" applyFill="1" applyBorder="1" applyAlignment="1">
      <alignment horizontal="center" vertical="center" wrapText="1"/>
    </xf>
    <xf numFmtId="44" fontId="25" fillId="0" borderId="6" xfId="3" applyFont="1" applyFill="1" applyBorder="1" applyAlignment="1">
      <alignment horizontal="center" vertical="center" wrapText="1"/>
    </xf>
    <xf numFmtId="44" fontId="25" fillId="0" borderId="27" xfId="3" applyFont="1" applyFill="1" applyBorder="1" applyAlignment="1">
      <alignment horizontal="center" vertical="center"/>
    </xf>
    <xf numFmtId="10" fontId="25" fillId="0" borderId="29" xfId="9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44" fontId="23" fillId="5" borderId="32" xfId="3" applyFont="1" applyFill="1" applyBorder="1" applyAlignment="1">
      <alignment horizontal="right" vertical="center"/>
    </xf>
    <xf numFmtId="10" fontId="23" fillId="5" borderId="33" xfId="9" applyNumberFormat="1" applyFont="1" applyFill="1" applyBorder="1" applyAlignment="1">
      <alignment horizontal="center" vertical="center"/>
    </xf>
    <xf numFmtId="0" fontId="0" fillId="0" borderId="34" xfId="0" applyBorder="1"/>
    <xf numFmtId="44" fontId="19" fillId="3" borderId="10" xfId="15" applyFont="1" applyFill="1" applyBorder="1" applyAlignment="1">
      <alignment horizontal="center" vertical="center" wrapText="1"/>
    </xf>
    <xf numFmtId="44" fontId="19" fillId="3" borderId="35" xfId="15" applyFont="1" applyFill="1" applyBorder="1" applyAlignment="1">
      <alignment horizontal="center" vertical="center" wrapText="1"/>
    </xf>
    <xf numFmtId="0" fontId="19" fillId="3" borderId="2" xfId="14" applyFont="1" applyFill="1" applyBorder="1" applyAlignment="1">
      <alignment horizontal="center" vertical="center"/>
    </xf>
    <xf numFmtId="0" fontId="19" fillId="3" borderId="36" xfId="14" applyFont="1" applyFill="1" applyBorder="1" applyAlignment="1">
      <alignment horizontal="center" vertical="center"/>
    </xf>
    <xf numFmtId="14" fontId="19" fillId="3" borderId="2" xfId="14" applyNumberFormat="1" applyFont="1" applyFill="1" applyBorder="1" applyAlignment="1">
      <alignment horizontal="center" vertical="center"/>
    </xf>
    <xf numFmtId="14" fontId="19" fillId="3" borderId="36" xfId="14" applyNumberFormat="1" applyFont="1" applyFill="1" applyBorder="1" applyAlignment="1">
      <alignment horizontal="center" vertical="center"/>
    </xf>
    <xf numFmtId="1" fontId="18" fillId="0" borderId="0" xfId="14" applyNumberFormat="1" applyFont="1" applyAlignment="1">
      <alignment horizontal="left" vertical="center" wrapText="1"/>
    </xf>
    <xf numFmtId="10" fontId="18" fillId="0" borderId="0" xfId="9" applyNumberFormat="1" applyFont="1" applyFill="1" applyBorder="1" applyAlignment="1">
      <alignment horizontal="center" vertical="distributed" wrapText="1"/>
    </xf>
    <xf numFmtId="1" fontId="18" fillId="0" borderId="0" xfId="14" applyNumberFormat="1" applyFont="1" applyAlignment="1">
      <alignment horizontal="center" vertical="center" wrapText="1"/>
    </xf>
    <xf numFmtId="0" fontId="17" fillId="0" borderId="0" xfId="0" applyFont="1"/>
    <xf numFmtId="0" fontId="17" fillId="5" borderId="23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0" fillId="0" borderId="0" xfId="0" quotePrefix="1"/>
    <xf numFmtId="0" fontId="17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2" xfId="0" applyFont="1" applyBorder="1" applyAlignment="1">
      <alignment horizontal="left" vertical="center"/>
    </xf>
    <xf numFmtId="43" fontId="27" fillId="0" borderId="32" xfId="0" applyNumberFormat="1" applyFont="1" applyBorder="1" applyAlignment="1">
      <alignment horizontal="center" vertical="center"/>
    </xf>
    <xf numFmtId="44" fontId="27" fillId="0" borderId="32" xfId="0" applyNumberFormat="1" applyFont="1" applyBorder="1" applyAlignment="1">
      <alignment horizontal="center" vertical="center"/>
    </xf>
    <xf numFmtId="44" fontId="27" fillId="0" borderId="3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7" fillId="0" borderId="39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7" xfId="0" applyFont="1" applyBorder="1" applyAlignment="1">
      <alignment horizontal="left" vertical="center" wrapText="1"/>
    </xf>
    <xf numFmtId="43" fontId="27" fillId="0" borderId="27" xfId="0" applyNumberFormat="1" applyFont="1" applyBorder="1" applyAlignment="1">
      <alignment horizontal="center" vertical="center"/>
    </xf>
    <xf numFmtId="43" fontId="27" fillId="0" borderId="29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horizontal="left" vertical="center" wrapText="1"/>
    </xf>
    <xf numFmtId="43" fontId="27" fillId="0" borderId="33" xfId="0" applyNumberFormat="1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43" fontId="17" fillId="0" borderId="43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left" vertical="center"/>
    </xf>
    <xf numFmtId="4" fontId="27" fillId="0" borderId="27" xfId="0" applyNumberFormat="1" applyFont="1" applyBorder="1" applyAlignment="1">
      <alignment horizontal="center" vertical="center"/>
    </xf>
    <xf numFmtId="43" fontId="27" fillId="0" borderId="29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43" fontId="27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4" xfId="0" applyFont="1" applyBorder="1" applyAlignment="1">
      <alignment horizontal="left" vertical="center" wrapText="1"/>
    </xf>
    <xf numFmtId="43" fontId="27" fillId="0" borderId="44" xfId="0" applyNumberFormat="1" applyFont="1" applyBorder="1" applyAlignment="1">
      <alignment horizontal="center" vertical="center"/>
    </xf>
    <xf numFmtId="4" fontId="27" fillId="0" borderId="44" xfId="0" applyNumberFormat="1" applyFont="1" applyBorder="1" applyAlignment="1">
      <alignment horizontal="center" vertical="center"/>
    </xf>
    <xf numFmtId="0" fontId="0" fillId="0" borderId="40" xfId="0" applyBorder="1"/>
    <xf numFmtId="43" fontId="28" fillId="7" borderId="46" xfId="0" applyNumberFormat="1" applyFont="1" applyFill="1" applyBorder="1"/>
    <xf numFmtId="44" fontId="0" fillId="0" borderId="0" xfId="0" applyNumberFormat="1"/>
    <xf numFmtId="0" fontId="28" fillId="5" borderId="23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 wrapText="1"/>
    </xf>
    <xf numFmtId="0" fontId="28" fillId="5" borderId="25" xfId="0" applyFont="1" applyFill="1" applyBorder="1" applyAlignment="1">
      <alignment horizontal="center" vertical="center" wrapText="1"/>
    </xf>
    <xf numFmtId="43" fontId="27" fillId="0" borderId="47" xfId="0" applyNumberFormat="1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left" vertical="center"/>
    </xf>
    <xf numFmtId="43" fontId="28" fillId="7" borderId="48" xfId="0" applyNumberFormat="1" applyFont="1" applyFill="1" applyBorder="1"/>
    <xf numFmtId="0" fontId="27" fillId="0" borderId="0" xfId="0" applyFont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7" xfId="0" applyFont="1" applyBorder="1" applyAlignment="1">
      <alignment horizontal="left" vertical="center" wrapText="1"/>
    </xf>
    <xf numFmtId="4" fontId="27" fillId="0" borderId="47" xfId="0" applyNumberFormat="1" applyFont="1" applyBorder="1" applyAlignment="1">
      <alignment horizontal="center" vertical="center"/>
    </xf>
    <xf numFmtId="0" fontId="27" fillId="0" borderId="28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0" fontId="27" fillId="0" borderId="40" xfId="0" applyFont="1" applyBorder="1"/>
    <xf numFmtId="0" fontId="27" fillId="0" borderId="0" xfId="0" applyFont="1"/>
    <xf numFmtId="8" fontId="0" fillId="0" borderId="0" xfId="0" applyNumberFormat="1"/>
    <xf numFmtId="0" fontId="20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29" fillId="0" borderId="0" xfId="0" applyFont="1"/>
    <xf numFmtId="0" fontId="32" fillId="0" borderId="0" xfId="7" applyFont="1" applyAlignment="1">
      <alignment vertical="center"/>
    </xf>
    <xf numFmtId="0" fontId="15" fillId="0" borderId="0" xfId="4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25" fillId="0" borderId="2" xfId="4" applyFont="1" applyBorder="1" applyAlignment="1">
      <alignment horizontal="center" vertical="center"/>
    </xf>
    <xf numFmtId="0" fontId="25" fillId="0" borderId="5" xfId="4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vertical="center" wrapText="1"/>
    </xf>
    <xf numFmtId="0" fontId="22" fillId="0" borderId="7" xfId="5" applyFont="1" applyBorder="1" applyAlignment="1">
      <alignment horizontal="center" vertical="center"/>
    </xf>
    <xf numFmtId="0" fontId="22" fillId="0" borderId="8" xfId="5" applyFont="1" applyBorder="1" applyAlignment="1">
      <alignment horizontal="center" vertical="center"/>
    </xf>
    <xf numFmtId="0" fontId="22" fillId="0" borderId="9" xfId="5" applyFont="1" applyBorder="1" applyAlignment="1">
      <alignment horizontal="center" vertical="center"/>
    </xf>
    <xf numFmtId="0" fontId="18" fillId="3" borderId="10" xfId="5" applyFont="1" applyFill="1" applyBorder="1" applyAlignment="1">
      <alignment horizontal="left" vertical="center"/>
    </xf>
    <xf numFmtId="0" fontId="18" fillId="3" borderId="9" xfId="5" applyFont="1" applyFill="1" applyBorder="1" applyAlignment="1">
      <alignment horizontal="left" vertical="center"/>
    </xf>
    <xf numFmtId="0" fontId="18" fillId="3" borderId="11" xfId="5" applyFont="1" applyFill="1" applyBorder="1" applyAlignment="1">
      <alignment horizontal="center" vertical="distributed" wrapText="1"/>
    </xf>
    <xf numFmtId="0" fontId="18" fillId="3" borderId="12" xfId="5" applyFont="1" applyFill="1" applyBorder="1" applyAlignment="1">
      <alignment horizontal="center" vertical="distributed" wrapText="1"/>
    </xf>
    <xf numFmtId="0" fontId="18" fillId="3" borderId="14" xfId="5" applyFont="1" applyFill="1" applyBorder="1" applyAlignment="1">
      <alignment horizontal="center" vertical="distributed" wrapText="1"/>
    </xf>
    <xf numFmtId="0" fontId="18" fillId="3" borderId="15" xfId="5" applyFont="1" applyFill="1" applyBorder="1" applyAlignment="1">
      <alignment horizontal="center" vertical="distributed" wrapText="1"/>
    </xf>
    <xf numFmtId="0" fontId="18" fillId="3" borderId="17" xfId="5" applyFont="1" applyFill="1" applyBorder="1" applyAlignment="1">
      <alignment horizontal="center" vertical="distributed" wrapText="1"/>
    </xf>
    <xf numFmtId="0" fontId="18" fillId="3" borderId="18" xfId="5" applyFont="1" applyFill="1" applyBorder="1" applyAlignment="1">
      <alignment horizontal="center" vertical="distributed" wrapText="1"/>
    </xf>
    <xf numFmtId="0" fontId="17" fillId="3" borderId="13" xfId="5" applyFont="1" applyFill="1" applyBorder="1" applyAlignment="1">
      <alignment horizontal="left" vertical="distributed" wrapText="1"/>
    </xf>
    <xf numFmtId="0" fontId="17" fillId="3" borderId="1" xfId="5" applyFont="1" applyFill="1" applyBorder="1" applyAlignment="1">
      <alignment horizontal="left" vertical="distributed" wrapText="1"/>
    </xf>
    <xf numFmtId="0" fontId="18" fillId="3" borderId="2" xfId="5" applyFont="1" applyFill="1" applyBorder="1" applyAlignment="1">
      <alignment horizontal="left" vertical="center"/>
    </xf>
    <xf numFmtId="0" fontId="18" fillId="3" borderId="5" xfId="5" applyFont="1" applyFill="1" applyBorder="1" applyAlignment="1">
      <alignment horizontal="left" vertical="center"/>
    </xf>
    <xf numFmtId="1" fontId="18" fillId="3" borderId="16" xfId="5" applyNumberFormat="1" applyFont="1" applyFill="1" applyBorder="1" applyAlignment="1">
      <alignment horizontal="left" vertical="distributed" wrapText="1"/>
    </xf>
    <xf numFmtId="1" fontId="18" fillId="3" borderId="4" xfId="5" applyNumberFormat="1" applyFont="1" applyFill="1" applyBorder="1" applyAlignment="1">
      <alignment horizontal="left" vertical="distributed" wrapText="1"/>
    </xf>
    <xf numFmtId="1" fontId="18" fillId="3" borderId="5" xfId="5" applyNumberFormat="1" applyFont="1" applyFill="1" applyBorder="1" applyAlignment="1">
      <alignment horizontal="left" vertical="distributed" wrapText="1"/>
    </xf>
    <xf numFmtId="1" fontId="18" fillId="0" borderId="16" xfId="5" applyNumberFormat="1" applyFont="1" applyBorder="1" applyAlignment="1">
      <alignment horizontal="justify" vertical="distributed" wrapText="1"/>
    </xf>
    <xf numFmtId="1" fontId="18" fillId="0" borderId="4" xfId="5" applyNumberFormat="1" applyFont="1" applyBorder="1" applyAlignment="1">
      <alignment horizontal="justify" vertical="distributed" wrapText="1"/>
    </xf>
    <xf numFmtId="1" fontId="18" fillId="0" borderId="16" xfId="5" applyNumberFormat="1" applyFont="1" applyBorder="1" applyAlignment="1">
      <alignment horizontal="left" vertical="center" wrapText="1"/>
    </xf>
    <xf numFmtId="1" fontId="18" fillId="0" borderId="4" xfId="5" applyNumberFormat="1" applyFont="1" applyBorder="1" applyAlignment="1">
      <alignment horizontal="left" vertical="center" wrapText="1"/>
    </xf>
    <xf numFmtId="1" fontId="18" fillId="0" borderId="19" xfId="5" applyNumberFormat="1" applyFont="1" applyBorder="1" applyAlignment="1">
      <alignment horizontal="left" vertical="center" wrapText="1"/>
    </xf>
    <xf numFmtId="1" fontId="18" fillId="0" borderId="20" xfId="5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/>
    </xf>
    <xf numFmtId="0" fontId="23" fillId="5" borderId="30" xfId="4" applyFont="1" applyFill="1" applyBorder="1" applyAlignment="1">
      <alignment horizontal="right" vertical="center" wrapText="1"/>
    </xf>
    <xf numFmtId="0" fontId="23" fillId="5" borderId="20" xfId="4" applyFont="1" applyFill="1" applyBorder="1" applyAlignment="1">
      <alignment horizontal="right" vertical="center" wrapText="1"/>
    </xf>
    <xf numFmtId="0" fontId="23" fillId="5" borderId="31" xfId="4" applyFont="1" applyFill="1" applyBorder="1" applyAlignment="1">
      <alignment horizontal="right" vertical="center" wrapText="1"/>
    </xf>
    <xf numFmtId="0" fontId="25" fillId="3" borderId="2" xfId="4" applyFont="1" applyFill="1" applyBorder="1" applyAlignment="1">
      <alignment horizontal="center" vertical="center"/>
    </xf>
    <xf numFmtId="0" fontId="25" fillId="3" borderId="5" xfId="4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1" fontId="18" fillId="3" borderId="16" xfId="14" applyNumberFormat="1" applyFont="1" applyFill="1" applyBorder="1" applyAlignment="1">
      <alignment horizontal="justify" vertical="distributed" wrapText="1"/>
    </xf>
    <xf numFmtId="1" fontId="18" fillId="3" borderId="4" xfId="14" applyNumberFormat="1" applyFont="1" applyFill="1" applyBorder="1" applyAlignment="1">
      <alignment horizontal="justify" vertical="distributed" wrapText="1"/>
    </xf>
    <xf numFmtId="1" fontId="18" fillId="3" borderId="36" xfId="14" applyNumberFormat="1" applyFont="1" applyFill="1" applyBorder="1" applyAlignment="1">
      <alignment horizontal="justify" vertical="distributed" wrapText="1"/>
    </xf>
    <xf numFmtId="1" fontId="18" fillId="0" borderId="19" xfId="14" applyNumberFormat="1" applyFont="1" applyBorder="1" applyAlignment="1">
      <alignment horizontal="left" vertical="center" wrapText="1"/>
    </xf>
    <xf numFmtId="1" fontId="18" fillId="0" borderId="20" xfId="14" applyNumberFormat="1" applyFont="1" applyBorder="1" applyAlignment="1">
      <alignment horizontal="left" vertical="center" wrapText="1"/>
    </xf>
    <xf numFmtId="1" fontId="18" fillId="0" borderId="37" xfId="14" applyNumberFormat="1" applyFont="1" applyBorder="1" applyAlignment="1">
      <alignment horizontal="left" vertical="center" wrapText="1"/>
    </xf>
    <xf numFmtId="1" fontId="18" fillId="0" borderId="0" xfId="14" applyNumberFormat="1" applyFont="1" applyAlignment="1">
      <alignment horizontal="center" vertical="center" wrapText="1"/>
    </xf>
    <xf numFmtId="43" fontId="17" fillId="0" borderId="21" xfId="0" applyNumberFormat="1" applyFont="1" applyBorder="1" applyAlignment="1">
      <alignment horizontal="center" vertical="center"/>
    </xf>
    <xf numFmtId="43" fontId="17" fillId="0" borderId="41" xfId="0" applyNumberFormat="1" applyFont="1" applyBorder="1" applyAlignment="1">
      <alignment horizontal="center" vertical="center"/>
    </xf>
    <xf numFmtId="43" fontId="17" fillId="0" borderId="42" xfId="0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5" xfId="0" applyFont="1" applyBorder="1" applyAlignment="1">
      <alignment horizontal="center"/>
    </xf>
    <xf numFmtId="0" fontId="22" fillId="0" borderId="7" xfId="14" applyFont="1" applyBorder="1" applyAlignment="1">
      <alignment horizontal="center" vertical="center"/>
    </xf>
    <xf numFmtId="0" fontId="22" fillId="0" borderId="8" xfId="14" applyFont="1" applyBorder="1" applyAlignment="1">
      <alignment horizontal="center" vertical="center"/>
    </xf>
    <xf numFmtId="0" fontId="22" fillId="0" borderId="9" xfId="14" applyFont="1" applyBorder="1" applyAlignment="1">
      <alignment horizontal="center" vertical="center"/>
    </xf>
    <xf numFmtId="0" fontId="18" fillId="3" borderId="10" xfId="14" applyFont="1" applyFill="1" applyBorder="1" applyAlignment="1">
      <alignment horizontal="center" vertical="center"/>
    </xf>
    <xf numFmtId="0" fontId="18" fillId="3" borderId="8" xfId="14" applyFont="1" applyFill="1" applyBorder="1" applyAlignment="1">
      <alignment horizontal="center" vertical="center"/>
    </xf>
    <xf numFmtId="0" fontId="18" fillId="3" borderId="9" xfId="14" applyFont="1" applyFill="1" applyBorder="1" applyAlignment="1">
      <alignment horizontal="center" vertical="center"/>
    </xf>
    <xf numFmtId="0" fontId="17" fillId="3" borderId="13" xfId="14" applyFont="1" applyFill="1" applyBorder="1" applyAlignment="1">
      <alignment horizontal="left" vertical="distributed" wrapText="1"/>
    </xf>
    <xf numFmtId="0" fontId="17" fillId="3" borderId="1" xfId="14" applyFont="1" applyFill="1" applyBorder="1" applyAlignment="1">
      <alignment horizontal="left" vertical="distributed" wrapText="1"/>
    </xf>
    <xf numFmtId="0" fontId="18" fillId="3" borderId="2" xfId="14" applyFont="1" applyFill="1" applyBorder="1" applyAlignment="1">
      <alignment horizontal="center" vertical="center"/>
    </xf>
    <xf numFmtId="0" fontId="18" fillId="3" borderId="4" xfId="14" applyFont="1" applyFill="1" applyBorder="1" applyAlignment="1">
      <alignment horizontal="center" vertical="center"/>
    </xf>
    <xf numFmtId="0" fontId="18" fillId="3" borderId="5" xfId="14" applyFont="1" applyFill="1" applyBorder="1" applyAlignment="1">
      <alignment horizontal="center" vertical="center"/>
    </xf>
    <xf numFmtId="1" fontId="18" fillId="3" borderId="16" xfId="14" applyNumberFormat="1" applyFont="1" applyFill="1" applyBorder="1" applyAlignment="1">
      <alignment horizontal="left" vertical="distributed" wrapText="1"/>
    </xf>
    <xf numFmtId="1" fontId="18" fillId="3" borderId="4" xfId="14" applyNumberFormat="1" applyFont="1" applyFill="1" applyBorder="1" applyAlignment="1">
      <alignment horizontal="left" vertical="distributed" wrapText="1"/>
    </xf>
    <xf numFmtId="1" fontId="18" fillId="3" borderId="5" xfId="14" applyNumberFormat="1" applyFont="1" applyFill="1" applyBorder="1" applyAlignment="1">
      <alignment horizontal="left" vertical="distributed" wrapText="1"/>
    </xf>
  </cellXfs>
  <cellStyles count="16">
    <cellStyle name="Ênfase5" xfId="13" builtinId="45"/>
    <cellStyle name="Moeda" xfId="3" builtinId="4"/>
    <cellStyle name="Moeda 4" xfId="6" xr:uid="{00000000-0005-0000-0000-000001000000}"/>
    <cellStyle name="Moeda 4 2" xfId="15" xr:uid="{65F44E4D-ED60-42B5-B972-1E4BCAA1AE3F}"/>
    <cellStyle name="Normal" xfId="0" builtinId="0"/>
    <cellStyle name="Normal 11" xfId="5" xr:uid="{00000000-0005-0000-0000-000003000000}"/>
    <cellStyle name="Normal 11 3" xfId="14" xr:uid="{76DCEEB4-4BD5-434A-9EBB-F4F61D9C14F9}"/>
    <cellStyle name="Normal 2" xfId="7" xr:uid="{00000000-0005-0000-0000-000004000000}"/>
    <cellStyle name="Normal 2 2 2" xfId="10" xr:uid="{00000000-0005-0000-0000-000005000000}"/>
    <cellStyle name="Normal 2_3_-_PLANILHA_MODELO_e_Boletim_CPOS_157" xfId="4" xr:uid="{00000000-0005-0000-0000-000006000000}"/>
    <cellStyle name="Normal 3" xfId="1" xr:uid="{00000000-0005-0000-0000-000007000000}"/>
    <cellStyle name="Normal 5" xfId="8" xr:uid="{00000000-0005-0000-0000-000008000000}"/>
    <cellStyle name="Porcentagem 2" xfId="9" xr:uid="{00000000-0005-0000-0000-00000B000000}"/>
    <cellStyle name="Separador de milhares 3" xfId="2" xr:uid="{00000000-0005-0000-0000-00000C000000}"/>
    <cellStyle name="Vírgula 2" xfId="11" xr:uid="{5C01FED1-AE31-43BA-86DA-B97FAF0095C2}"/>
    <cellStyle name="Vírgula 4" xfId="12" xr:uid="{FDF1EA8D-87A5-44F3-93AF-38B5498E0E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" name="Imagem 2" descr="http://simec.mec.gov.br/imagens/seta_filh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" name="Imagem 3" descr="http://simec.mec.gov.br/imagens/seta_filho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" name="Imagem 4" descr="http://simec.mec.gov.br/imagens/seta_filho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" name="Imagem 5" descr="http://simec.mec.gov.br/imagens/seta_filho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7" name="Imagem 6" descr="http://simec.mec.gov.br/imagens/seta_filho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8" name="Imagem 7" descr="http://simec.mec.gov.br/imagens/seta_filho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9" name="Imagem 8" descr="http://simec.mec.gov.br/imagens/seta_filho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0" name="Imagem 9" descr="http://simec.mec.gov.br/imagens/seta_filho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1" name="Imagem 10" descr="http://simec.mec.gov.br/imagens/seta_filho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2" name="Imagem 11" descr="http://simec.mec.gov.br/imagens/seta_filho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3" name="Imagem 12" descr="http://simec.mec.gov.br/imagens/seta_filho.g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4" name="Imagem 13" descr="http://simec.mec.gov.br/imagens/seta_filho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5" name="Imagem 14" descr="http://simec.mec.gov.br/imagens/seta_filho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6" name="Imagem 15" descr="http://simec.mec.gov.br/imagens/seta_filho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7" name="Imagem 16" descr="http://simec.mec.gov.br/imagens/seta_filho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8" name="Imagem 17" descr="http://simec.mec.gov.br/imagens/seta_filho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19" name="Imagem 18" descr="http://simec.mec.gov.br/imagens/seta_filho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20" name="Imagem 19" descr="http://simec.mec.gov.br/imagens/seta_filho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21" name="Imagem 20" descr="http://simec.mec.gov.br/imagens/seta_filho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22" name="Imagem 21" descr="http://simec.mec.gov.br/imagens/seta_filho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23" name="Imagem 22" descr="http://simec.mec.gov.br/imagens/seta_filho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24" name="Imagem 23" descr="http://simec.mec.gov.br/imagens/seta_filho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104775</xdr:rowOff>
    </xdr:to>
    <xdr:pic>
      <xdr:nvPicPr>
        <xdr:cNvPr id="25" name="Imagem 24" descr="http://simec.mec.gov.br/imagens/seta_filho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26" name="Imagem 25" descr="http://simec.mec.gov.br/imagens/seta_filho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27" name="Imagem 26" descr="http://simec.mec.gov.br/imagens/seta_filho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28" name="Imagem 27" descr="http://simec.mec.gov.br/imagens/seta_filho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29" name="Imagem 28" descr="http://simec.mec.gov.br/imagens/seta_filho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0" name="Imagem 29" descr="http://simec.mec.gov.br/imagens/seta_filho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1" name="Imagem 30" descr="http://simec.mec.gov.br/imagens/seta_filho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2" name="Imagem 31" descr="http://simec.mec.gov.br/imagens/seta_filho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3" name="Imagem 32" descr="http://simec.mec.gov.br/imagens/seta_filho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4" name="Imagem 33" descr="http://simec.mec.gov.br/imagens/seta_filho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5" name="Imagem 34" descr="http://simec.mec.gov.br/imagens/seta_filho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6" name="Imagem 35" descr="http://simec.mec.gov.br/imagens/seta_filho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7" name="Imagem 36" descr="http://simec.mec.gov.br/imagens/seta_filho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8" name="Imagem 37" descr="http://simec.mec.gov.br/imagens/seta_filho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39" name="Imagem 38" descr="http://simec.mec.gov.br/imagens/seta_filho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0" name="Imagem 39" descr="http://simec.mec.gov.br/imagens/seta_filho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1" name="Imagem 40" descr="http://simec.mec.gov.br/imagens/seta_filho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2" name="Imagem 41" descr="http://simec.mec.gov.br/imagens/seta_filho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3" name="Imagem 42" descr="http://simec.mec.gov.br/imagens/seta_filho.gi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4" name="Imagem 43" descr="http://simec.mec.gov.br/imagens/seta_filho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5" name="Imagem 44" descr="http://simec.mec.gov.br/imagens/seta_filho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6" name="Imagem 45" descr="http://simec.mec.gov.br/imagens/seta_filho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7" name="Imagem 46" descr="http://simec.mec.gov.br/imagens/seta_filho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8" name="Imagem 47" descr="http://simec.mec.gov.br/imagens/seta_filho.gi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49" name="Imagem 48" descr="http://simec.mec.gov.br/imagens/seta_filho.gi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0" name="Imagem 49" descr="http://simec.mec.gov.br/imagens/seta_filho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1" name="Imagem 50" descr="http://simec.mec.gov.br/imagens/seta_filho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2" name="Imagem 51" descr="http://simec.mec.gov.br/imagens/seta_filho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3" name="Imagem 52" descr="http://simec.mec.gov.br/imagens/seta_filho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4" name="Imagem 53" descr="http://simec.mec.gov.br/imagens/seta_filho.gi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5" name="Imagem 54" descr="http://simec.mec.gov.br/imagens/seta_filho.gif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6" name="Imagem 55" descr="http://simec.mec.gov.br/imagens/seta_filho.gi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7" name="Imagem 56" descr="http://simec.mec.gov.br/imagens/seta_filho.gi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8" name="Imagem 57" descr="http://simec.mec.gov.br/imagens/seta_filho.gi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59" name="Imagem 58" descr="http://simec.mec.gov.br/imagens/seta_filho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0" name="Imagem 59" descr="http://simec.mec.gov.br/imagens/seta_filho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1" name="Imagem 60" descr="http://simec.mec.gov.br/imagens/seta_filho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2" name="Imagem 61" descr="http://simec.mec.gov.br/imagens/seta_filho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3" name="Imagem 62" descr="http://simec.mec.gov.br/imagens/seta_filho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4" name="Imagem 63" descr="http://simec.mec.gov.br/imagens/seta_filho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5" name="Imagem 64" descr="http://simec.mec.gov.br/imagens/seta_filho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6" name="Imagem 65" descr="http://simec.mec.gov.br/imagens/seta_filho.gi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7" name="Imagem 66" descr="http://simec.mec.gov.br/imagens/seta_filho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8" name="Imagem 67" descr="http://simec.mec.gov.br/imagens/seta_filho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69" name="Imagem 68" descr="http://simec.mec.gov.br/imagens/seta_filho.gi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70" name="Imagem 69" descr="http://simec.mec.gov.br/imagens/seta_filho.gi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71" name="Imagem 70" descr="http://simec.mec.gov.br/imagens/seta_filho.gi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72" name="Imagem 71" descr="http://simec.mec.gov.br/imagens/seta_filho.gif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73" name="Imagem 72" descr="http://simec.mec.gov.br/imagens/seta_filho.gi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74" name="Imagem 73" descr="http://simec.mec.gov.br/imagens/seta_filho.gi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114300</xdr:colOff>
      <xdr:row>66</xdr:row>
      <xdr:rowOff>123825</xdr:rowOff>
    </xdr:to>
    <xdr:pic>
      <xdr:nvPicPr>
        <xdr:cNvPr id="75" name="Imagem 74" descr="http://simec.mec.gov.br/imagens/seta_filho.gi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471" y="11934265"/>
          <a:ext cx="1143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76" name="CaixaDeTexto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77" name="CaixaDeTexto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78" name="CaixaDeTexto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79" name="CaixaDeTexto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80" name="CaixaDeTexto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0174"/>
    <xdr:sp macro="" textlink="">
      <xdr:nvSpPr>
        <xdr:cNvPr id="82" name="CaixaDeTexto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9629775" y="11934265"/>
          <a:ext cx="184731" cy="31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0174"/>
    <xdr:sp macro="" textlink="">
      <xdr:nvSpPr>
        <xdr:cNvPr id="83" name="CaixaDeTexto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629775" y="11934265"/>
          <a:ext cx="184731" cy="31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304800</xdr:colOff>
      <xdr:row>66</xdr:row>
      <xdr:rowOff>0</xdr:rowOff>
    </xdr:from>
    <xdr:ext cx="177800" cy="314325"/>
    <xdr:sp macro="" textlink="">
      <xdr:nvSpPr>
        <xdr:cNvPr id="84" name="Caixa de texto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639300" y="11934265"/>
          <a:ext cx="177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85" name="CaixaDeTexto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304800</xdr:colOff>
      <xdr:row>66</xdr:row>
      <xdr:rowOff>0</xdr:rowOff>
    </xdr:from>
    <xdr:ext cx="177800" cy="314325"/>
    <xdr:sp macro="" textlink="">
      <xdr:nvSpPr>
        <xdr:cNvPr id="86" name="Caixa de texto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639300" y="11934265"/>
          <a:ext cx="177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87" name="CaixaDeTexto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88" name="CaixaDeTexto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89" name="CaixaDeTexto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5</xdr:col>
      <xdr:colOff>295275</xdr:colOff>
      <xdr:row>66</xdr:row>
      <xdr:rowOff>0</xdr:rowOff>
    </xdr:from>
    <xdr:ext cx="184731" cy="311803"/>
    <xdr:sp macro="" textlink="">
      <xdr:nvSpPr>
        <xdr:cNvPr id="90" name="CaixaDeTexto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9629775" y="11934265"/>
          <a:ext cx="184731" cy="311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/>
        </a:p>
      </xdr:txBody>
    </xdr:sp>
    <xdr:clientData/>
  </xdr:oneCellAnchor>
  <xdr:oneCellAnchor>
    <xdr:from>
      <xdr:col>6</xdr:col>
      <xdr:colOff>0</xdr:colOff>
      <xdr:row>66</xdr:row>
      <xdr:rowOff>0</xdr:rowOff>
    </xdr:from>
    <xdr:ext cx="65" cy="172227"/>
    <xdr:sp macro="" textlink="">
      <xdr:nvSpPr>
        <xdr:cNvPr id="91" name="CaixaDeTexto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746441" y="1193426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65" cy="172227"/>
    <xdr:sp macro="" textlink="">
      <xdr:nvSpPr>
        <xdr:cNvPr id="92" name="CaixaDeTexto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0" y="1193426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3</xdr:col>
      <xdr:colOff>4565300</xdr:colOff>
      <xdr:row>0</xdr:row>
      <xdr:rowOff>175447</xdr:rowOff>
    </xdr:from>
    <xdr:to>
      <xdr:col>7</xdr:col>
      <xdr:colOff>119740</xdr:colOff>
      <xdr:row>6</xdr:row>
      <xdr:rowOff>53462</xdr:rowOff>
    </xdr:to>
    <xdr:pic>
      <xdr:nvPicPr>
        <xdr:cNvPr id="93" name="Imagem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4065" y="175447"/>
          <a:ext cx="3981263" cy="10210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784412</xdr:colOff>
      <xdr:row>1</xdr:row>
      <xdr:rowOff>190176</xdr:rowOff>
    </xdr:from>
    <xdr:to>
      <xdr:col>3</xdr:col>
      <xdr:colOff>4672852</xdr:colOff>
      <xdr:row>5</xdr:row>
      <xdr:rowOff>112058</xdr:rowOff>
    </xdr:to>
    <xdr:sp macro="" textlink="">
      <xdr:nvSpPr>
        <xdr:cNvPr id="94" name="Caixa de Texto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003177" y="380676"/>
          <a:ext cx="3888440" cy="683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pt-BR" sz="3600" b="1">
              <a:solidFill>
                <a:srgbClr val="0D73AA"/>
              </a:solidFill>
              <a:effectLst/>
              <a:latin typeface="Gentona Book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ADMINISTRAÇÃO</a:t>
          </a:r>
          <a:endParaRPr lang="pt-BR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57502</xdr:colOff>
      <xdr:row>17</xdr:row>
      <xdr:rowOff>123265</xdr:rowOff>
    </xdr:from>
    <xdr:to>
      <xdr:col>9</xdr:col>
      <xdr:colOff>1558924</xdr:colOff>
      <xdr:row>20</xdr:row>
      <xdr:rowOff>168089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299D6C88-84E5-4225-A12B-409C41A6D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0414" y="3955677"/>
          <a:ext cx="2476334" cy="705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95250</xdr:rowOff>
    </xdr:from>
    <xdr:to>
      <xdr:col>4</xdr:col>
      <xdr:colOff>4733925</xdr:colOff>
      <xdr:row>6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ACE284-6BB3-47F6-A449-E92667A30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95250"/>
          <a:ext cx="4724400" cy="1104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quivos%20Planejamento/PO%20Campo%20Futebol%20Society%20Arapongal%20REV%2001%20Atualizada%2017.08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"/>
      <sheetName val="MC"/>
      <sheetName val="CRON. PREF."/>
      <sheetName val="ITENS REL."/>
      <sheetName val="BDI"/>
      <sheetName val="COMPOSIÇAO AUXILIAR"/>
    </sheetNames>
    <sheetDataSet>
      <sheetData sheetId="0">
        <row r="8">
          <cell r="A8" t="str">
            <v xml:space="preserve">Obra:  "Construção de Campo de Futebol Society no município de Registro/SP.”  </v>
          </cell>
        </row>
        <row r="9">
          <cell r="A9" t="str">
            <v>Local: Avenida Palmiro Novi e Rua Vereador Daniel Aguiar de Souza S/N</v>
          </cell>
        </row>
        <row r="10">
          <cell r="A10" t="str">
            <v>Base SINAPI Desonerada: Data Referência Técnica: 15/06/2022 Data de Emissão: 18/06/2022.</v>
          </cell>
        </row>
        <row r="11">
          <cell r="A11" t="str">
            <v>Base CDHU Desonerada:  VERSÃO 186- Vigência: a partir de maio/22.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5"/>
  <dimension ref="A1:M91"/>
  <sheetViews>
    <sheetView tabSelected="1" view="pageBreakPreview" topLeftCell="A10" zoomScale="85" zoomScaleNormal="70" zoomScaleSheetLayoutView="85" zoomScalePageLayoutView="55" workbookViewId="0">
      <selection activeCell="H77" sqref="H77"/>
    </sheetView>
  </sheetViews>
  <sheetFormatPr defaultColWidth="9.140625" defaultRowHeight="14.25" x14ac:dyDescent="0.2"/>
  <cols>
    <col min="1" max="1" width="9.85546875" style="1" customWidth="1"/>
    <col min="2" max="2" width="9.28515625" style="1" bestFit="1" customWidth="1"/>
    <col min="3" max="3" width="14.140625" style="1" bestFit="1" customWidth="1"/>
    <col min="4" max="4" width="93.42578125" style="1" bestFit="1" customWidth="1"/>
    <col min="5" max="5" width="7.5703125" style="1" bestFit="1" customWidth="1"/>
    <col min="6" max="6" width="13.42578125" style="1" bestFit="1" customWidth="1"/>
    <col min="7" max="7" width="11.85546875" style="1" bestFit="1" customWidth="1"/>
    <col min="8" max="8" width="18.5703125" style="1" bestFit="1" customWidth="1"/>
    <col min="9" max="9" width="14.5703125" style="1" bestFit="1" customWidth="1"/>
    <col min="10" max="10" width="25.85546875" style="1" customWidth="1"/>
    <col min="11" max="11" width="36.42578125" style="2" customWidth="1"/>
    <col min="12" max="12" width="19" style="1" customWidth="1"/>
    <col min="13" max="13" width="20" style="1" customWidth="1"/>
    <col min="14" max="14" width="28.140625" style="1" customWidth="1"/>
    <col min="15" max="15" width="10.7109375" style="1" customWidth="1"/>
    <col min="16" max="16384" width="9.140625" style="1"/>
  </cols>
  <sheetData>
    <row r="1" spans="1:13" ht="15" x14ac:dyDescent="0.25">
      <c r="A1" s="7"/>
      <c r="B1" s="8"/>
      <c r="C1" s="8"/>
      <c r="D1" s="8"/>
      <c r="E1" s="9"/>
      <c r="F1" s="8"/>
      <c r="G1" s="8"/>
      <c r="H1"/>
      <c r="I1"/>
    </row>
    <row r="2" spans="1:13" ht="15" x14ac:dyDescent="0.25">
      <c r="A2" s="7"/>
      <c r="B2" s="8"/>
      <c r="C2" s="8"/>
      <c r="D2" s="8"/>
      <c r="E2" s="9"/>
      <c r="F2" s="8"/>
      <c r="G2" s="8"/>
      <c r="H2"/>
      <c r="I2"/>
    </row>
    <row r="3" spans="1:13" ht="15" x14ac:dyDescent="0.25">
      <c r="A3" s="7"/>
      <c r="B3" s="8"/>
      <c r="C3" s="8"/>
      <c r="D3" s="8"/>
      <c r="E3" s="9"/>
      <c r="F3" s="8"/>
      <c r="G3" s="8"/>
      <c r="H3"/>
      <c r="I3"/>
    </row>
    <row r="4" spans="1:13" ht="15" x14ac:dyDescent="0.25">
      <c r="A4" s="7"/>
      <c r="B4" s="8"/>
      <c r="C4" s="8"/>
      <c r="D4" s="8"/>
      <c r="E4" s="9"/>
      <c r="F4" s="8"/>
      <c r="G4" s="8"/>
      <c r="H4"/>
      <c r="I4"/>
    </row>
    <row r="5" spans="1:13" ht="15" x14ac:dyDescent="0.25">
      <c r="A5" s="7"/>
      <c r="B5" s="8"/>
      <c r="C5" s="8"/>
      <c r="D5" s="8"/>
      <c r="E5" s="9"/>
      <c r="F5" s="8"/>
      <c r="G5" s="8"/>
      <c r="H5"/>
      <c r="I5"/>
      <c r="J5" s="3"/>
    </row>
    <row r="6" spans="1:13" ht="15" x14ac:dyDescent="0.25">
      <c r="A6" s="7"/>
      <c r="B6" s="8"/>
      <c r="C6" s="8"/>
      <c r="D6" s="8"/>
      <c r="E6" s="9"/>
      <c r="F6" s="8"/>
      <c r="G6" s="8"/>
      <c r="H6"/>
      <c r="I6"/>
      <c r="J6" s="3"/>
    </row>
    <row r="7" spans="1:13" ht="15" x14ac:dyDescent="0.25">
      <c r="A7" s="7"/>
      <c r="B7" s="8"/>
      <c r="C7" s="8"/>
      <c r="D7" s="8"/>
      <c r="E7" s="9"/>
      <c r="F7" s="8"/>
      <c r="G7" s="8"/>
      <c r="H7"/>
      <c r="I7"/>
      <c r="J7" s="3"/>
    </row>
    <row r="8" spans="1:13" ht="15" customHeight="1" x14ac:dyDescent="0.2">
      <c r="A8" s="169" t="s">
        <v>2</v>
      </c>
      <c r="B8" s="169"/>
      <c r="C8" s="169"/>
      <c r="D8" s="169"/>
      <c r="E8" s="169"/>
      <c r="F8" s="169"/>
      <c r="G8" s="169"/>
      <c r="H8" s="169"/>
      <c r="I8" s="169"/>
      <c r="J8" s="169"/>
    </row>
    <row r="9" spans="1:13" ht="15" customHeight="1" x14ac:dyDescent="0.2">
      <c r="A9" s="169" t="s">
        <v>3</v>
      </c>
      <c r="B9" s="169"/>
      <c r="C9" s="169"/>
      <c r="D9" s="169"/>
      <c r="E9" s="169"/>
      <c r="F9" s="169"/>
      <c r="G9" s="169"/>
      <c r="H9" s="169"/>
      <c r="I9" s="169"/>
      <c r="J9" s="169"/>
    </row>
    <row r="10" spans="1:13" ht="15" customHeight="1" x14ac:dyDescent="0.2">
      <c r="A10" s="169" t="s">
        <v>4</v>
      </c>
      <c r="B10" s="169"/>
      <c r="C10" s="169"/>
      <c r="D10" s="169"/>
      <c r="E10" s="169"/>
      <c r="F10" s="169"/>
      <c r="G10" s="169"/>
      <c r="H10" s="169"/>
      <c r="I10" s="169"/>
      <c r="J10" s="169"/>
    </row>
    <row r="11" spans="1:13" ht="15" x14ac:dyDescent="0.25">
      <c r="A11" s="7"/>
      <c r="B11" s="8"/>
      <c r="C11" s="8"/>
      <c r="D11" s="8"/>
      <c r="E11" s="10"/>
      <c r="F11" s="8"/>
      <c r="G11" s="8"/>
      <c r="H11"/>
      <c r="I11"/>
      <c r="J11" s="3"/>
    </row>
    <row r="12" spans="1:13" ht="18" x14ac:dyDescent="0.2">
      <c r="A12" s="164" t="s">
        <v>208</v>
      </c>
      <c r="B12" s="165"/>
      <c r="C12" s="165"/>
      <c r="D12" s="165"/>
      <c r="E12" s="165"/>
      <c r="F12" s="165"/>
      <c r="G12" s="165"/>
      <c r="H12" s="165"/>
      <c r="I12" s="165"/>
      <c r="J12" s="165"/>
    </row>
    <row r="13" spans="1:13" ht="15" x14ac:dyDescent="0.25">
      <c r="A13" s="11"/>
      <c r="B13" s="12"/>
      <c r="C13" s="11"/>
      <c r="D13" s="13"/>
      <c r="E13" s="14"/>
      <c r="F13" s="8"/>
      <c r="G13" s="8"/>
      <c r="H13"/>
      <c r="I13" s="22"/>
      <c r="J13" s="3"/>
    </row>
    <row r="14" spans="1:13" ht="18" x14ac:dyDescent="0.2">
      <c r="A14" s="164" t="s">
        <v>5</v>
      </c>
      <c r="B14" s="165"/>
      <c r="C14" s="165"/>
      <c r="D14" s="165"/>
      <c r="E14" s="165"/>
      <c r="F14" s="165"/>
      <c r="G14" s="165"/>
      <c r="H14" s="165"/>
      <c r="I14" s="165"/>
      <c r="J14" s="165"/>
    </row>
    <row r="15" spans="1:13" ht="15" x14ac:dyDescent="0.25">
      <c r="A15" s="11"/>
      <c r="B15" s="12"/>
      <c r="C15" s="11"/>
      <c r="D15" s="13"/>
      <c r="E15" s="14"/>
      <c r="F15" s="8"/>
      <c r="G15" s="8"/>
      <c r="H15"/>
      <c r="I15"/>
      <c r="J15" s="4"/>
      <c r="M15" s="2"/>
    </row>
    <row r="16" spans="1:13" s="6" customFormat="1" ht="49.5" customHeight="1" x14ac:dyDescent="0.25">
      <c r="A16" s="163" t="s">
        <v>29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5"/>
      <c r="M16" s="5"/>
    </row>
    <row r="17" spans="1:13" ht="15.75" thickBot="1" x14ac:dyDescent="0.25">
      <c r="J17" s="4"/>
      <c r="M17" s="2"/>
    </row>
    <row r="18" spans="1:13" ht="20.25" x14ac:dyDescent="0.2">
      <c r="A18" s="172" t="s">
        <v>30</v>
      </c>
      <c r="B18" s="173"/>
      <c r="C18" s="173"/>
      <c r="D18" s="173"/>
      <c r="E18" s="174"/>
      <c r="F18" s="175" t="s">
        <v>31</v>
      </c>
      <c r="G18" s="176"/>
      <c r="H18" s="23">
        <v>288100.61</v>
      </c>
      <c r="I18" s="177"/>
      <c r="J18" s="178"/>
      <c r="M18" s="2"/>
    </row>
    <row r="19" spans="1:13" ht="15.75" customHeight="1" x14ac:dyDescent="0.2">
      <c r="A19" s="183" t="s">
        <v>32</v>
      </c>
      <c r="B19" s="184"/>
      <c r="C19" s="184"/>
      <c r="D19" s="184"/>
      <c r="E19" s="184"/>
      <c r="F19" s="185" t="s">
        <v>33</v>
      </c>
      <c r="G19" s="186"/>
      <c r="H19" s="24" t="s">
        <v>34</v>
      </c>
      <c r="I19" s="179"/>
      <c r="J19" s="180"/>
      <c r="M19" s="2"/>
    </row>
    <row r="20" spans="1:13" ht="15.75" customHeight="1" x14ac:dyDescent="0.2">
      <c r="A20" s="187" t="s">
        <v>35</v>
      </c>
      <c r="B20" s="188"/>
      <c r="C20" s="188"/>
      <c r="D20" s="188"/>
      <c r="E20" s="189"/>
      <c r="F20" s="185" t="s">
        <v>36</v>
      </c>
      <c r="G20" s="186"/>
      <c r="H20" s="25">
        <v>44790</v>
      </c>
      <c r="I20" s="179"/>
      <c r="J20" s="180"/>
      <c r="M20" s="2"/>
    </row>
    <row r="21" spans="1:13" ht="15.75" customHeight="1" x14ac:dyDescent="0.2">
      <c r="A21" s="190" t="s">
        <v>129</v>
      </c>
      <c r="B21" s="191"/>
      <c r="C21" s="191"/>
      <c r="D21" s="191"/>
      <c r="E21" s="191"/>
      <c r="F21" s="191"/>
      <c r="G21" s="191"/>
      <c r="H21" s="191"/>
      <c r="I21" s="179"/>
      <c r="J21" s="180"/>
      <c r="M21" s="2"/>
    </row>
    <row r="22" spans="1:13" ht="16.5" customHeight="1" thickBot="1" x14ac:dyDescent="0.25">
      <c r="A22" s="192" t="s">
        <v>130</v>
      </c>
      <c r="B22" s="193"/>
      <c r="C22" s="193"/>
      <c r="D22" s="193"/>
      <c r="E22" s="193"/>
      <c r="F22" s="193"/>
      <c r="G22" s="193"/>
      <c r="H22" s="193"/>
      <c r="I22" s="181"/>
      <c r="J22" s="182"/>
      <c r="M22" s="2"/>
    </row>
    <row r="23" spans="1:13" ht="32.25" customHeight="1" thickBot="1" x14ac:dyDescent="0.25">
      <c r="A23" s="194" t="s">
        <v>37</v>
      </c>
      <c r="B23" s="195"/>
      <c r="C23" s="195"/>
      <c r="D23" s="195"/>
      <c r="E23" s="195"/>
      <c r="F23" s="195"/>
      <c r="G23" s="195"/>
      <c r="H23" s="195"/>
      <c r="I23" s="26" t="s">
        <v>38</v>
      </c>
      <c r="J23" s="27">
        <v>0.26369999999999999</v>
      </c>
      <c r="M23" s="2"/>
    </row>
    <row r="24" spans="1:13" ht="60" customHeight="1" x14ac:dyDescent="0.2">
      <c r="A24" s="28" t="s">
        <v>39</v>
      </c>
      <c r="B24" s="29" t="s">
        <v>40</v>
      </c>
      <c r="C24" s="29" t="s">
        <v>41</v>
      </c>
      <c r="D24" s="29" t="s">
        <v>42</v>
      </c>
      <c r="E24" s="29" t="s">
        <v>43</v>
      </c>
      <c r="F24" s="29" t="s">
        <v>44</v>
      </c>
      <c r="G24" s="29" t="s">
        <v>45</v>
      </c>
      <c r="H24" s="29" t="s">
        <v>46</v>
      </c>
      <c r="I24" s="29" t="s">
        <v>47</v>
      </c>
      <c r="J24" s="30" t="s">
        <v>48</v>
      </c>
      <c r="M24" s="2"/>
    </row>
    <row r="25" spans="1:13" x14ac:dyDescent="0.2">
      <c r="A25" s="31" t="s">
        <v>49</v>
      </c>
      <c r="B25" s="32" t="s">
        <v>50</v>
      </c>
      <c r="C25" s="32" t="s">
        <v>51</v>
      </c>
      <c r="D25" s="33" t="s">
        <v>52</v>
      </c>
      <c r="E25" s="34"/>
      <c r="F25" s="34"/>
      <c r="G25" s="35"/>
      <c r="H25" s="35"/>
      <c r="I25" s="36">
        <v>18711</v>
      </c>
      <c r="J25" s="37">
        <v>1</v>
      </c>
      <c r="M25" s="2"/>
    </row>
    <row r="26" spans="1:13" ht="15" x14ac:dyDescent="0.2">
      <c r="A26" s="38" t="s">
        <v>15</v>
      </c>
      <c r="B26" s="166" t="s">
        <v>53</v>
      </c>
      <c r="C26" s="167"/>
      <c r="D26" s="39" t="s">
        <v>54</v>
      </c>
      <c r="E26" s="40" t="s">
        <v>55</v>
      </c>
      <c r="F26" s="41">
        <v>540</v>
      </c>
      <c r="G26" s="42">
        <v>27.42</v>
      </c>
      <c r="H26" s="42">
        <v>34.65</v>
      </c>
      <c r="I26" s="43">
        <v>18711</v>
      </c>
      <c r="J26" s="44">
        <v>1</v>
      </c>
      <c r="M26" s="2"/>
    </row>
    <row r="27" spans="1:13" ht="15" x14ac:dyDescent="0.2">
      <c r="A27" s="38"/>
      <c r="B27" s="45"/>
      <c r="C27" s="46"/>
      <c r="D27" s="39"/>
      <c r="E27" s="40"/>
      <c r="F27" s="41"/>
      <c r="G27" s="42"/>
      <c r="H27" s="42"/>
      <c r="I27" s="43"/>
      <c r="J27" s="44"/>
      <c r="M27" s="2"/>
    </row>
    <row r="28" spans="1:13" x14ac:dyDescent="0.2">
      <c r="A28" s="31" t="s">
        <v>56</v>
      </c>
      <c r="B28" s="32" t="s">
        <v>50</v>
      </c>
      <c r="C28" s="32" t="s">
        <v>57</v>
      </c>
      <c r="D28" s="47" t="s">
        <v>58</v>
      </c>
      <c r="E28" s="48"/>
      <c r="F28" s="49"/>
      <c r="G28" s="36"/>
      <c r="H28" s="36"/>
      <c r="I28" s="36">
        <v>3045.82</v>
      </c>
      <c r="J28" s="50">
        <v>1</v>
      </c>
      <c r="M28" s="2"/>
    </row>
    <row r="29" spans="1:13" x14ac:dyDescent="0.2">
      <c r="A29" s="38" t="s">
        <v>0</v>
      </c>
      <c r="B29" s="166" t="s">
        <v>59</v>
      </c>
      <c r="C29" s="167"/>
      <c r="D29" s="51" t="s">
        <v>60</v>
      </c>
      <c r="E29" s="52" t="s">
        <v>61</v>
      </c>
      <c r="F29" s="53">
        <v>4.5</v>
      </c>
      <c r="G29" s="42">
        <v>407.09</v>
      </c>
      <c r="H29" s="42">
        <v>514.44000000000005</v>
      </c>
      <c r="I29" s="43">
        <v>2314.98</v>
      </c>
      <c r="J29" s="44">
        <v>0.76005148038951742</v>
      </c>
      <c r="M29" s="2"/>
    </row>
    <row r="30" spans="1:13" x14ac:dyDescent="0.2">
      <c r="A30" s="38" t="s">
        <v>20</v>
      </c>
      <c r="B30" s="166" t="s">
        <v>62</v>
      </c>
      <c r="C30" s="167"/>
      <c r="D30" s="51" t="s">
        <v>63</v>
      </c>
      <c r="E30" s="52" t="s">
        <v>64</v>
      </c>
      <c r="F30" s="53">
        <v>1</v>
      </c>
      <c r="G30" s="42">
        <v>578.33000000000004</v>
      </c>
      <c r="H30" s="42">
        <v>730.84</v>
      </c>
      <c r="I30" s="43">
        <v>730.84</v>
      </c>
      <c r="J30" s="44">
        <v>0.23994851961048255</v>
      </c>
      <c r="M30" s="2"/>
    </row>
    <row r="31" spans="1:13" x14ac:dyDescent="0.2">
      <c r="A31" s="38"/>
      <c r="B31" s="54"/>
      <c r="C31" s="55"/>
      <c r="D31" s="39"/>
      <c r="E31" s="52"/>
      <c r="F31" s="53"/>
      <c r="G31" s="43"/>
      <c r="H31" s="42"/>
      <c r="I31" s="43"/>
      <c r="J31" s="44"/>
      <c r="M31" s="2"/>
    </row>
    <row r="32" spans="1:13" x14ac:dyDescent="0.2">
      <c r="A32" s="31" t="s">
        <v>65</v>
      </c>
      <c r="B32" s="32" t="s">
        <v>50</v>
      </c>
      <c r="C32" s="32"/>
      <c r="D32" s="56" t="s">
        <v>66</v>
      </c>
      <c r="E32" s="48"/>
      <c r="F32" s="49"/>
      <c r="G32" s="36"/>
      <c r="H32" s="36"/>
      <c r="I32" s="57">
        <v>12931.34</v>
      </c>
      <c r="J32" s="50">
        <v>1</v>
      </c>
      <c r="M32" s="2"/>
    </row>
    <row r="33" spans="1:13" ht="25.5" x14ac:dyDescent="0.2">
      <c r="A33" s="38" t="s">
        <v>1</v>
      </c>
      <c r="B33" s="45" t="s">
        <v>14</v>
      </c>
      <c r="C33" s="58" t="s">
        <v>67</v>
      </c>
      <c r="D33" s="39" t="s">
        <v>68</v>
      </c>
      <c r="E33" s="52" t="s">
        <v>69</v>
      </c>
      <c r="F33" s="53">
        <v>114.2</v>
      </c>
      <c r="G33" s="42">
        <v>28.81</v>
      </c>
      <c r="H33" s="42">
        <v>36.409999999999997</v>
      </c>
      <c r="I33" s="43">
        <v>4158.0200000000004</v>
      </c>
      <c r="J33" s="44">
        <v>0.32154594960769728</v>
      </c>
      <c r="M33" s="2"/>
    </row>
    <row r="34" spans="1:13" ht="25.5" x14ac:dyDescent="0.2">
      <c r="A34" s="38" t="s">
        <v>16</v>
      </c>
      <c r="B34" s="45" t="s">
        <v>14</v>
      </c>
      <c r="C34" s="58" t="s">
        <v>70</v>
      </c>
      <c r="D34" s="39" t="s">
        <v>71</v>
      </c>
      <c r="E34" s="52" t="s">
        <v>72</v>
      </c>
      <c r="F34" s="53">
        <v>1.23</v>
      </c>
      <c r="G34" s="42">
        <v>288.02999999999997</v>
      </c>
      <c r="H34" s="42">
        <v>363.98</v>
      </c>
      <c r="I34" s="43">
        <v>447.7</v>
      </c>
      <c r="J34" s="44">
        <v>3.4621315347056064E-2</v>
      </c>
      <c r="M34" s="2"/>
    </row>
    <row r="35" spans="1:13" ht="38.25" x14ac:dyDescent="0.2">
      <c r="A35" s="38" t="s">
        <v>17</v>
      </c>
      <c r="B35" s="59" t="s">
        <v>73</v>
      </c>
      <c r="C35" s="69">
        <v>94277</v>
      </c>
      <c r="D35" s="60" t="s">
        <v>74</v>
      </c>
      <c r="E35" s="61" t="s">
        <v>21</v>
      </c>
      <c r="F35" s="62">
        <v>50</v>
      </c>
      <c r="G35" s="63">
        <v>38.950000000000003</v>
      </c>
      <c r="H35" s="63">
        <v>49.22</v>
      </c>
      <c r="I35" s="64">
        <v>2461</v>
      </c>
      <c r="J35" s="44">
        <v>0.19031283687537409</v>
      </c>
      <c r="M35" s="2"/>
    </row>
    <row r="36" spans="1:13" x14ac:dyDescent="0.2">
      <c r="A36" s="38" t="s">
        <v>18</v>
      </c>
      <c r="B36" s="166" t="s">
        <v>75</v>
      </c>
      <c r="C36" s="167"/>
      <c r="D36" s="51" t="s">
        <v>76</v>
      </c>
      <c r="E36" s="52" t="s">
        <v>77</v>
      </c>
      <c r="F36" s="53">
        <v>4.8000000000000007</v>
      </c>
      <c r="G36" s="42">
        <v>203.99</v>
      </c>
      <c r="H36" s="42">
        <v>257.77999999999997</v>
      </c>
      <c r="I36" s="43">
        <v>1237.3399999999999</v>
      </c>
      <c r="J36" s="44">
        <v>9.5685365940420708E-2</v>
      </c>
      <c r="M36" s="2"/>
    </row>
    <row r="37" spans="1:13" ht="25.5" x14ac:dyDescent="0.2">
      <c r="A37" s="38" t="s">
        <v>19</v>
      </c>
      <c r="B37" s="59" t="s">
        <v>73</v>
      </c>
      <c r="C37" s="69">
        <v>94974</v>
      </c>
      <c r="D37" s="65" t="s">
        <v>78</v>
      </c>
      <c r="E37" s="61" t="s">
        <v>77</v>
      </c>
      <c r="F37" s="62">
        <v>9.9199999999999982</v>
      </c>
      <c r="G37" s="63">
        <v>369.12</v>
      </c>
      <c r="H37" s="63">
        <v>466.46</v>
      </c>
      <c r="I37" s="43">
        <v>4627.28</v>
      </c>
      <c r="J37" s="44">
        <v>0.35783453222945183</v>
      </c>
      <c r="M37" s="2"/>
    </row>
    <row r="38" spans="1:13" x14ac:dyDescent="0.2">
      <c r="A38" s="38"/>
      <c r="B38" s="59"/>
      <c r="C38" s="69"/>
      <c r="D38" s="65"/>
      <c r="E38" s="61"/>
      <c r="F38" s="62"/>
      <c r="G38" s="63"/>
      <c r="H38" s="63"/>
      <c r="I38" s="64"/>
      <c r="J38" s="66"/>
      <c r="M38" s="2"/>
    </row>
    <row r="39" spans="1:13" x14ac:dyDescent="0.2">
      <c r="A39" s="31" t="s">
        <v>79</v>
      </c>
      <c r="B39" s="32" t="s">
        <v>50</v>
      </c>
      <c r="C39" s="32" t="s">
        <v>80</v>
      </c>
      <c r="D39" s="67" t="s">
        <v>81</v>
      </c>
      <c r="E39" s="48"/>
      <c r="F39" s="49"/>
      <c r="G39" s="36"/>
      <c r="H39" s="36"/>
      <c r="I39" s="57">
        <v>56261.58</v>
      </c>
      <c r="J39" s="50">
        <v>0.99999999999999989</v>
      </c>
      <c r="M39" s="2"/>
    </row>
    <row r="40" spans="1:13" ht="25.5" x14ac:dyDescent="0.2">
      <c r="A40" s="38" t="s">
        <v>23</v>
      </c>
      <c r="B40" s="59" t="s">
        <v>14</v>
      </c>
      <c r="C40" s="61" t="s">
        <v>82</v>
      </c>
      <c r="D40" s="68" t="s">
        <v>83</v>
      </c>
      <c r="E40" s="52" t="s">
        <v>84</v>
      </c>
      <c r="F40" s="53">
        <v>24</v>
      </c>
      <c r="G40" s="42">
        <v>1005.83</v>
      </c>
      <c r="H40" s="42">
        <v>1271.07</v>
      </c>
      <c r="I40" s="43">
        <v>30505.68</v>
      </c>
      <c r="J40" s="44">
        <v>0.54221157671007458</v>
      </c>
      <c r="M40" s="2"/>
    </row>
    <row r="41" spans="1:13" ht="25.5" x14ac:dyDescent="0.2">
      <c r="A41" s="38" t="s">
        <v>24</v>
      </c>
      <c r="B41" s="59" t="s">
        <v>14</v>
      </c>
      <c r="C41" s="61" t="s">
        <v>85</v>
      </c>
      <c r="D41" s="60" t="s">
        <v>86</v>
      </c>
      <c r="E41" s="52" t="s">
        <v>84</v>
      </c>
      <c r="F41" s="53">
        <v>1</v>
      </c>
      <c r="G41" s="42">
        <v>613.51</v>
      </c>
      <c r="H41" s="42">
        <v>775.29</v>
      </c>
      <c r="I41" s="43">
        <v>775.29</v>
      </c>
      <c r="J41" s="44">
        <v>1.3780096470806542E-2</v>
      </c>
      <c r="M41" s="2"/>
    </row>
    <row r="42" spans="1:13" x14ac:dyDescent="0.2">
      <c r="A42" s="38" t="s">
        <v>25</v>
      </c>
      <c r="B42" s="201" t="s">
        <v>87</v>
      </c>
      <c r="C42" s="202"/>
      <c r="D42" s="65" t="s">
        <v>88</v>
      </c>
      <c r="E42" s="61" t="s">
        <v>84</v>
      </c>
      <c r="F42" s="62">
        <v>6</v>
      </c>
      <c r="G42" s="63">
        <v>2043.76</v>
      </c>
      <c r="H42" s="63">
        <v>2582.6999999999998</v>
      </c>
      <c r="I42" s="64">
        <v>15496.2</v>
      </c>
      <c r="J42" s="66">
        <v>0.27543129787681042</v>
      </c>
      <c r="M42" s="2"/>
    </row>
    <row r="43" spans="1:13" x14ac:dyDescent="0.2">
      <c r="A43" s="38" t="s">
        <v>89</v>
      </c>
      <c r="B43" s="45" t="s">
        <v>73</v>
      </c>
      <c r="C43" s="46">
        <v>96985</v>
      </c>
      <c r="D43" s="51" t="s">
        <v>90</v>
      </c>
      <c r="E43" s="40" t="s">
        <v>22</v>
      </c>
      <c r="F43" s="53">
        <v>6</v>
      </c>
      <c r="G43" s="42">
        <v>90.69</v>
      </c>
      <c r="H43" s="42">
        <v>114.6</v>
      </c>
      <c r="I43" s="43">
        <v>687.6</v>
      </c>
      <c r="J43" s="44">
        <v>1.2221484003826413E-2</v>
      </c>
      <c r="M43" s="2"/>
    </row>
    <row r="44" spans="1:13" ht="38.25" x14ac:dyDescent="0.2">
      <c r="A44" s="38" t="s">
        <v>91</v>
      </c>
      <c r="B44" s="45" t="s">
        <v>73</v>
      </c>
      <c r="C44" s="52">
        <v>101560</v>
      </c>
      <c r="D44" s="39" t="s">
        <v>92</v>
      </c>
      <c r="E44" s="52" t="s">
        <v>21</v>
      </c>
      <c r="F44" s="53">
        <v>15</v>
      </c>
      <c r="G44" s="42">
        <v>9.26</v>
      </c>
      <c r="H44" s="42">
        <v>11.7</v>
      </c>
      <c r="I44" s="43">
        <v>175.5</v>
      </c>
      <c r="J44" s="44">
        <v>3.1193578282017673E-3</v>
      </c>
      <c r="M44" s="2"/>
    </row>
    <row r="45" spans="1:13" ht="25.5" x14ac:dyDescent="0.2">
      <c r="A45" s="38" t="s">
        <v>93</v>
      </c>
      <c r="B45" s="45" t="s">
        <v>73</v>
      </c>
      <c r="C45" s="52">
        <v>96971</v>
      </c>
      <c r="D45" s="39" t="s">
        <v>94</v>
      </c>
      <c r="E45" s="40" t="s">
        <v>21</v>
      </c>
      <c r="F45" s="53">
        <v>100</v>
      </c>
      <c r="G45" s="42">
        <v>31.35</v>
      </c>
      <c r="H45" s="42">
        <v>39.619999999999997</v>
      </c>
      <c r="I45" s="43">
        <v>3962</v>
      </c>
      <c r="J45" s="44">
        <v>7.0421058207039325E-2</v>
      </c>
      <c r="M45" s="2"/>
    </row>
    <row r="46" spans="1:13" ht="25.5" x14ac:dyDescent="0.2">
      <c r="A46" s="38" t="s">
        <v>95</v>
      </c>
      <c r="B46" s="45" t="s">
        <v>73</v>
      </c>
      <c r="C46" s="46">
        <v>91930</v>
      </c>
      <c r="D46" s="39" t="s">
        <v>96</v>
      </c>
      <c r="E46" s="52" t="s">
        <v>21</v>
      </c>
      <c r="F46" s="53">
        <v>120</v>
      </c>
      <c r="G46" s="42">
        <v>8.2100000000000009</v>
      </c>
      <c r="H46" s="42">
        <v>10.37</v>
      </c>
      <c r="I46" s="43">
        <v>1244.4000000000001</v>
      </c>
      <c r="J46" s="44">
        <v>2.211811328441185E-2</v>
      </c>
      <c r="M46" s="2"/>
    </row>
    <row r="47" spans="1:13" ht="25.5" x14ac:dyDescent="0.2">
      <c r="A47" s="38" t="s">
        <v>97</v>
      </c>
      <c r="B47" s="45" t="s">
        <v>73</v>
      </c>
      <c r="C47" s="46">
        <v>91928</v>
      </c>
      <c r="D47" s="39" t="s">
        <v>98</v>
      </c>
      <c r="E47" s="40" t="s">
        <v>21</v>
      </c>
      <c r="F47" s="53">
        <v>75</v>
      </c>
      <c r="G47" s="42">
        <v>6.02</v>
      </c>
      <c r="H47" s="42">
        <v>7.61</v>
      </c>
      <c r="I47" s="43">
        <v>570.75</v>
      </c>
      <c r="J47" s="44">
        <v>1.0144578236160448E-2</v>
      </c>
      <c r="M47" s="2"/>
    </row>
    <row r="48" spans="1:13" ht="25.5" x14ac:dyDescent="0.2">
      <c r="A48" s="38" t="s">
        <v>99</v>
      </c>
      <c r="B48" s="45" t="s">
        <v>73</v>
      </c>
      <c r="C48" s="46">
        <v>91927</v>
      </c>
      <c r="D48" s="51" t="s">
        <v>100</v>
      </c>
      <c r="E48" s="40" t="s">
        <v>21</v>
      </c>
      <c r="F48" s="53">
        <v>100</v>
      </c>
      <c r="G48" s="42">
        <v>4.8499999999999996</v>
      </c>
      <c r="H48" s="42">
        <v>6.13</v>
      </c>
      <c r="I48" s="43">
        <v>613</v>
      </c>
      <c r="J48" s="44">
        <v>1.0895534750357171E-2</v>
      </c>
      <c r="M48" s="2"/>
    </row>
    <row r="49" spans="1:13" ht="25.5" x14ac:dyDescent="0.2">
      <c r="A49" s="38" t="s">
        <v>101</v>
      </c>
      <c r="B49" s="45" t="s">
        <v>73</v>
      </c>
      <c r="C49" s="46">
        <v>98111</v>
      </c>
      <c r="D49" s="39" t="s">
        <v>102</v>
      </c>
      <c r="E49" s="40" t="s">
        <v>22</v>
      </c>
      <c r="F49" s="53">
        <v>6</v>
      </c>
      <c r="G49" s="42">
        <v>54.77</v>
      </c>
      <c r="H49" s="42">
        <v>69.209999999999994</v>
      </c>
      <c r="I49" s="43">
        <v>415.26</v>
      </c>
      <c r="J49" s="44">
        <v>7.38088052272972E-3</v>
      </c>
      <c r="M49" s="2"/>
    </row>
    <row r="50" spans="1:13" x14ac:dyDescent="0.2">
      <c r="A50" s="38" t="s">
        <v>103</v>
      </c>
      <c r="B50" s="45" t="s">
        <v>14</v>
      </c>
      <c r="C50" s="46" t="s">
        <v>104</v>
      </c>
      <c r="D50" s="39" t="s">
        <v>105</v>
      </c>
      <c r="E50" s="40" t="s">
        <v>21</v>
      </c>
      <c r="F50" s="53">
        <v>60</v>
      </c>
      <c r="G50" s="42">
        <v>15.47</v>
      </c>
      <c r="H50" s="42">
        <v>19.55</v>
      </c>
      <c r="I50" s="43">
        <v>1173</v>
      </c>
      <c r="J50" s="44">
        <v>2.0849041210716086E-2</v>
      </c>
      <c r="M50" s="2"/>
    </row>
    <row r="51" spans="1:13" x14ac:dyDescent="0.2">
      <c r="A51" s="38" t="s">
        <v>106</v>
      </c>
      <c r="B51" s="45" t="s">
        <v>14</v>
      </c>
      <c r="C51" s="46" t="s">
        <v>107</v>
      </c>
      <c r="D51" s="51" t="s">
        <v>108</v>
      </c>
      <c r="E51" s="40" t="s">
        <v>22</v>
      </c>
      <c r="F51" s="53">
        <v>6</v>
      </c>
      <c r="G51" s="42">
        <v>84.79</v>
      </c>
      <c r="H51" s="42">
        <v>107.15</v>
      </c>
      <c r="I51" s="43">
        <v>642.9</v>
      </c>
      <c r="J51" s="44">
        <v>1.1426980898865619E-2</v>
      </c>
      <c r="M51" s="2"/>
    </row>
    <row r="52" spans="1:13" x14ac:dyDescent="0.2">
      <c r="A52" s="38"/>
      <c r="B52" s="45"/>
      <c r="C52" s="46"/>
      <c r="D52" s="51"/>
      <c r="E52" s="40"/>
      <c r="F52" s="53"/>
      <c r="G52" s="42"/>
      <c r="H52" s="42"/>
      <c r="I52" s="43"/>
      <c r="J52" s="44"/>
      <c r="M52" s="2"/>
    </row>
    <row r="53" spans="1:13" x14ac:dyDescent="0.2">
      <c r="A53" s="31" t="s">
        <v>109</v>
      </c>
      <c r="B53" s="32" t="s">
        <v>50</v>
      </c>
      <c r="C53" s="32" t="s">
        <v>110</v>
      </c>
      <c r="D53" s="67" t="s">
        <v>111</v>
      </c>
      <c r="E53" s="48"/>
      <c r="F53" s="49"/>
      <c r="G53" s="36"/>
      <c r="H53" s="36"/>
      <c r="I53" s="70">
        <v>108438.45</v>
      </c>
      <c r="J53" s="71">
        <v>1</v>
      </c>
      <c r="M53" s="2"/>
    </row>
    <row r="54" spans="1:13" ht="45" x14ac:dyDescent="0.2">
      <c r="A54" s="72" t="s">
        <v>26</v>
      </c>
      <c r="B54" s="85" t="s">
        <v>73</v>
      </c>
      <c r="C54" s="85">
        <v>102363</v>
      </c>
      <c r="D54" s="73" t="s">
        <v>112</v>
      </c>
      <c r="E54" s="74" t="s">
        <v>61</v>
      </c>
      <c r="F54" s="75">
        <v>384</v>
      </c>
      <c r="G54" s="76">
        <v>213.27</v>
      </c>
      <c r="H54" s="42">
        <v>269.51</v>
      </c>
      <c r="I54" s="43">
        <v>103491.84</v>
      </c>
      <c r="J54" s="44">
        <v>0.95438324690181386</v>
      </c>
      <c r="M54" s="2"/>
    </row>
    <row r="55" spans="1:13" ht="38.25" x14ac:dyDescent="0.2">
      <c r="A55" s="38" t="s">
        <v>27</v>
      </c>
      <c r="B55" s="59" t="s">
        <v>73</v>
      </c>
      <c r="C55" s="69">
        <v>89473</v>
      </c>
      <c r="D55" s="60" t="s">
        <v>113</v>
      </c>
      <c r="E55" s="61" t="s">
        <v>69</v>
      </c>
      <c r="F55" s="62">
        <v>36.86</v>
      </c>
      <c r="G55" s="63">
        <v>106.2</v>
      </c>
      <c r="H55" s="63">
        <v>134.19999999999999</v>
      </c>
      <c r="I55" s="64">
        <v>4946.6099999999997</v>
      </c>
      <c r="J55" s="44">
        <v>4.5616753098186115E-2</v>
      </c>
      <c r="M55" s="2"/>
    </row>
    <row r="56" spans="1:13" ht="15" x14ac:dyDescent="0.2">
      <c r="A56" s="72"/>
      <c r="B56" s="85"/>
      <c r="C56" s="77"/>
      <c r="D56" s="78"/>
      <c r="E56" s="79"/>
      <c r="F56" s="80"/>
      <c r="G56" s="81"/>
      <c r="H56" s="82"/>
      <c r="I56" s="83"/>
      <c r="J56" s="84"/>
      <c r="M56" s="2"/>
    </row>
    <row r="57" spans="1:13" x14ac:dyDescent="0.2">
      <c r="A57" s="31" t="s">
        <v>114</v>
      </c>
      <c r="B57" s="32" t="s">
        <v>50</v>
      </c>
      <c r="C57" s="32" t="s">
        <v>115</v>
      </c>
      <c r="D57" s="67" t="s">
        <v>116</v>
      </c>
      <c r="E57" s="48"/>
      <c r="F57" s="49"/>
      <c r="G57" s="36"/>
      <c r="H57" s="36"/>
      <c r="I57" s="57">
        <v>68700.56</v>
      </c>
      <c r="J57" s="50">
        <v>1</v>
      </c>
      <c r="M57" s="2"/>
    </row>
    <row r="58" spans="1:13" ht="15" x14ac:dyDescent="0.2">
      <c r="A58" s="72" t="s">
        <v>28</v>
      </c>
      <c r="B58" s="197" t="s">
        <v>117</v>
      </c>
      <c r="C58" s="197"/>
      <c r="D58" s="78" t="s">
        <v>118</v>
      </c>
      <c r="E58" s="74" t="s">
        <v>61</v>
      </c>
      <c r="F58" s="75">
        <v>519.75</v>
      </c>
      <c r="G58" s="81">
        <v>104.6</v>
      </c>
      <c r="H58" s="42">
        <v>132.18</v>
      </c>
      <c r="I58" s="83">
        <v>68700.56</v>
      </c>
      <c r="J58" s="84">
        <v>1</v>
      </c>
      <c r="M58" s="2"/>
    </row>
    <row r="59" spans="1:13" ht="15" x14ac:dyDescent="0.2">
      <c r="A59" s="72"/>
      <c r="B59" s="85"/>
      <c r="C59" s="77"/>
      <c r="D59" s="78"/>
      <c r="E59" s="79"/>
      <c r="F59" s="80"/>
      <c r="G59" s="81"/>
      <c r="H59" s="42"/>
      <c r="I59" s="83"/>
      <c r="J59" s="84"/>
      <c r="M59" s="2"/>
    </row>
    <row r="60" spans="1:13" x14ac:dyDescent="0.2">
      <c r="A60" s="31" t="s">
        <v>119</v>
      </c>
      <c r="B60" s="32" t="s">
        <v>50</v>
      </c>
      <c r="C60" s="32" t="s">
        <v>115</v>
      </c>
      <c r="D60" s="67" t="s">
        <v>120</v>
      </c>
      <c r="E60" s="48"/>
      <c r="F60" s="49"/>
      <c r="G60" s="36"/>
      <c r="H60" s="36"/>
      <c r="I60" s="57">
        <v>20011.86</v>
      </c>
      <c r="J60" s="50">
        <v>1</v>
      </c>
      <c r="M60" s="2"/>
    </row>
    <row r="61" spans="1:13" ht="15" x14ac:dyDescent="0.2">
      <c r="A61" s="72" t="s">
        <v>121</v>
      </c>
      <c r="B61" s="197" t="s">
        <v>117</v>
      </c>
      <c r="C61" s="197"/>
      <c r="D61" s="73" t="s">
        <v>122</v>
      </c>
      <c r="E61" s="74" t="s">
        <v>123</v>
      </c>
      <c r="F61" s="75">
        <v>1</v>
      </c>
      <c r="G61" s="76">
        <v>6260</v>
      </c>
      <c r="H61" s="42">
        <v>7910.76</v>
      </c>
      <c r="I61" s="83">
        <v>7910.76</v>
      </c>
      <c r="J61" s="84">
        <v>0.39530358497411033</v>
      </c>
      <c r="M61" s="2"/>
    </row>
    <row r="62" spans="1:13" ht="30" x14ac:dyDescent="0.2">
      <c r="A62" s="45" t="s">
        <v>124</v>
      </c>
      <c r="B62" s="85" t="s">
        <v>73</v>
      </c>
      <c r="C62" s="85">
        <v>98522</v>
      </c>
      <c r="D62" s="73" t="s">
        <v>125</v>
      </c>
      <c r="E62" s="74" t="s">
        <v>21</v>
      </c>
      <c r="F62" s="75">
        <v>30</v>
      </c>
      <c r="G62" s="76">
        <v>170.27</v>
      </c>
      <c r="H62" s="42">
        <v>215.17</v>
      </c>
      <c r="I62" s="83">
        <v>6455.1</v>
      </c>
      <c r="J62" s="84">
        <v>0.3225637197142095</v>
      </c>
      <c r="M62" s="2"/>
    </row>
    <row r="63" spans="1:13" ht="15" x14ac:dyDescent="0.2">
      <c r="A63" s="45" t="s">
        <v>126</v>
      </c>
      <c r="B63" s="85" t="s">
        <v>73</v>
      </c>
      <c r="C63" s="85">
        <v>101094</v>
      </c>
      <c r="D63" s="73" t="s">
        <v>127</v>
      </c>
      <c r="E63" s="74" t="s">
        <v>21</v>
      </c>
      <c r="F63" s="75">
        <v>30</v>
      </c>
      <c r="G63" s="76">
        <v>148.93</v>
      </c>
      <c r="H63" s="42">
        <v>188.2</v>
      </c>
      <c r="I63" s="83">
        <v>5646</v>
      </c>
      <c r="J63" s="84">
        <v>0.28213269531168017</v>
      </c>
      <c r="M63" s="2"/>
    </row>
    <row r="64" spans="1:13" ht="15" customHeight="1" thickBot="1" x14ac:dyDescent="0.25">
      <c r="A64" s="198" t="s">
        <v>128</v>
      </c>
      <c r="B64" s="199"/>
      <c r="C64" s="199"/>
      <c r="D64" s="199"/>
      <c r="E64" s="199"/>
      <c r="F64" s="199"/>
      <c r="G64" s="199"/>
      <c r="H64" s="200"/>
      <c r="I64" s="86">
        <v>288100.61</v>
      </c>
      <c r="J64" s="87">
        <v>1</v>
      </c>
      <c r="M64" s="2"/>
    </row>
    <row r="65" spans="1:13" ht="15" x14ac:dyDescent="0.2">
      <c r="J65" s="4"/>
      <c r="M65" s="2"/>
    </row>
    <row r="66" spans="1:13" ht="15" x14ac:dyDescent="0.2">
      <c r="J66" s="4"/>
      <c r="M66" s="2"/>
    </row>
    <row r="67" spans="1:13" ht="15.75" x14ac:dyDescent="0.25">
      <c r="A67" s="15"/>
      <c r="B67" s="170" t="s">
        <v>6</v>
      </c>
      <c r="C67" s="170"/>
      <c r="D67" s="170"/>
      <c r="E67" s="170"/>
      <c r="F67" s="170"/>
      <c r="G67" s="170"/>
      <c r="H67"/>
    </row>
    <row r="68" spans="1:13" ht="15.75" x14ac:dyDescent="0.25">
      <c r="A68" s="15"/>
      <c r="B68" s="16"/>
      <c r="C68" s="16"/>
      <c r="D68" s="16"/>
      <c r="E68" s="16"/>
      <c r="F68" s="16"/>
      <c r="G68" s="16"/>
      <c r="H68"/>
    </row>
    <row r="69" spans="1:13" ht="15.75" x14ac:dyDescent="0.25">
      <c r="A69" s="15"/>
      <c r="B69" s="16"/>
      <c r="C69" s="16"/>
      <c r="D69" s="16"/>
      <c r="E69" s="16"/>
      <c r="F69" s="16"/>
      <c r="G69" s="16"/>
      <c r="H69"/>
    </row>
    <row r="70" spans="1:13" ht="15.75" x14ac:dyDescent="0.25">
      <c r="A70" s="15"/>
      <c r="B70" s="170" t="s">
        <v>7</v>
      </c>
      <c r="C70" s="170"/>
      <c r="D70" s="170"/>
      <c r="E70" s="170"/>
      <c r="F70" s="170"/>
      <c r="G70" s="170"/>
      <c r="H70"/>
    </row>
    <row r="71" spans="1:13" ht="15.75" x14ac:dyDescent="0.25">
      <c r="A71" s="15"/>
      <c r="B71" s="17"/>
      <c r="C71" s="17"/>
      <c r="D71" s="17"/>
      <c r="E71" s="17"/>
      <c r="F71" s="17"/>
      <c r="G71" s="17"/>
      <c r="H71"/>
    </row>
    <row r="72" spans="1:13" ht="15.75" x14ac:dyDescent="0.25">
      <c r="A72" s="15"/>
      <c r="B72" s="16"/>
      <c r="C72" s="16"/>
      <c r="D72" s="16"/>
      <c r="E72" s="16"/>
      <c r="F72" s="16"/>
      <c r="G72" s="16"/>
      <c r="H72"/>
    </row>
    <row r="73" spans="1:13" ht="15.75" x14ac:dyDescent="0.25">
      <c r="A73" s="15"/>
      <c r="B73" s="170" t="s">
        <v>8</v>
      </c>
      <c r="C73" s="170"/>
      <c r="D73" s="170"/>
      <c r="E73" s="170"/>
      <c r="F73" s="170"/>
      <c r="G73" s="170"/>
      <c r="H73"/>
    </row>
    <row r="74" spans="1:13" ht="15.75" x14ac:dyDescent="0.25">
      <c r="A74" s="15"/>
      <c r="B74" s="16"/>
      <c r="C74" s="16"/>
      <c r="D74" s="16"/>
      <c r="E74" s="16"/>
      <c r="F74" s="16"/>
      <c r="G74" s="16"/>
      <c r="H74"/>
    </row>
    <row r="75" spans="1:13" ht="15.75" x14ac:dyDescent="0.25">
      <c r="A75" s="15"/>
      <c r="B75" s="16"/>
      <c r="C75" s="16"/>
      <c r="D75" s="16"/>
      <c r="E75" s="16"/>
      <c r="F75" s="16"/>
      <c r="G75" s="16"/>
      <c r="H75"/>
    </row>
    <row r="76" spans="1:13" ht="15.75" x14ac:dyDescent="0.25">
      <c r="A76" s="15"/>
      <c r="B76" s="170" t="s">
        <v>9</v>
      </c>
      <c r="C76" s="170"/>
      <c r="D76" s="170"/>
      <c r="E76" s="170"/>
      <c r="F76" s="170"/>
      <c r="G76" s="170"/>
      <c r="H76"/>
    </row>
    <row r="77" spans="1:13" ht="15.75" x14ac:dyDescent="0.25">
      <c r="A77" s="15"/>
      <c r="B77" s="17"/>
      <c r="C77" s="17"/>
      <c r="D77" s="17"/>
      <c r="E77" s="17"/>
      <c r="F77" s="17"/>
      <c r="G77" s="17"/>
      <c r="H77"/>
    </row>
    <row r="78" spans="1:13" ht="15.75" x14ac:dyDescent="0.25">
      <c r="A78" s="15"/>
      <c r="B78" s="17"/>
      <c r="C78" s="17"/>
      <c r="D78" s="17"/>
      <c r="E78" s="17"/>
      <c r="F78" s="17"/>
      <c r="G78" s="17"/>
      <c r="H78"/>
    </row>
    <row r="79" spans="1:13" ht="15.75" x14ac:dyDescent="0.25">
      <c r="A79" s="15"/>
      <c r="B79" s="170" t="s">
        <v>10</v>
      </c>
      <c r="C79" s="170"/>
      <c r="D79" s="170"/>
      <c r="E79" s="170"/>
      <c r="F79" s="170"/>
      <c r="G79" s="170"/>
      <c r="H79"/>
    </row>
    <row r="80" spans="1:13" ht="15.75" x14ac:dyDescent="0.25">
      <c r="A80" s="15"/>
      <c r="B80" s="16"/>
      <c r="C80" s="16"/>
      <c r="D80" s="16"/>
      <c r="E80" s="16"/>
      <c r="F80" s="16"/>
      <c r="G80" s="16"/>
      <c r="H80"/>
    </row>
    <row r="81" spans="1:10" ht="15.75" x14ac:dyDescent="0.25">
      <c r="A81" s="15"/>
      <c r="B81" s="16"/>
      <c r="C81" s="16"/>
      <c r="D81" s="16"/>
      <c r="E81" s="16"/>
      <c r="F81" s="16"/>
      <c r="G81" s="16"/>
      <c r="H81"/>
    </row>
    <row r="82" spans="1:10" ht="15.75" x14ac:dyDescent="0.25">
      <c r="A82" s="15"/>
      <c r="B82" s="170" t="s">
        <v>11</v>
      </c>
      <c r="C82" s="170"/>
      <c r="D82" s="170"/>
      <c r="E82" s="170"/>
      <c r="F82" s="170"/>
      <c r="G82" s="170"/>
      <c r="H82"/>
    </row>
    <row r="83" spans="1:10" ht="15.75" x14ac:dyDescent="0.25">
      <c r="A83" s="15"/>
      <c r="B83" s="16"/>
      <c r="C83" s="16"/>
      <c r="D83" s="16"/>
      <c r="E83" s="16"/>
      <c r="F83" s="16"/>
      <c r="G83" s="16"/>
      <c r="H83"/>
    </row>
    <row r="84" spans="1:10" ht="15.75" x14ac:dyDescent="0.25">
      <c r="A84" s="15"/>
      <c r="B84" s="16"/>
      <c r="C84" s="16"/>
      <c r="D84" s="16"/>
      <c r="E84" s="16"/>
      <c r="F84" s="16"/>
      <c r="G84" s="16"/>
      <c r="H84"/>
    </row>
    <row r="85" spans="1:10" ht="15.75" x14ac:dyDescent="0.25">
      <c r="A85" s="15"/>
      <c r="B85" s="170" t="s">
        <v>12</v>
      </c>
      <c r="C85" s="170"/>
      <c r="D85" s="170"/>
      <c r="E85" s="170"/>
      <c r="F85" s="170"/>
      <c r="G85" s="170"/>
      <c r="H85"/>
    </row>
    <row r="86" spans="1:10" ht="15.75" x14ac:dyDescent="0.25">
      <c r="A86" s="15"/>
      <c r="B86" s="171"/>
      <c r="C86" s="171"/>
      <c r="D86" s="171"/>
      <c r="E86" s="171"/>
      <c r="F86" s="18"/>
      <c r="G86" s="18"/>
      <c r="H86"/>
    </row>
    <row r="87" spans="1:10" ht="15.75" x14ac:dyDescent="0.25">
      <c r="A87" s="15"/>
      <c r="B87" s="19"/>
      <c r="C87" s="19"/>
      <c r="D87" s="19"/>
      <c r="E87" s="19"/>
      <c r="F87" s="18"/>
      <c r="G87" s="18"/>
      <c r="H87"/>
    </row>
    <row r="88" spans="1:10" ht="15.75" x14ac:dyDescent="0.25">
      <c r="A88" s="20"/>
      <c r="B88" s="196" t="s">
        <v>13</v>
      </c>
      <c r="C88" s="196"/>
      <c r="D88" s="196"/>
      <c r="E88" s="196"/>
      <c r="F88" s="196"/>
      <c r="G88" s="196"/>
      <c r="H88"/>
    </row>
    <row r="89" spans="1:10" ht="15.75" x14ac:dyDescent="0.25">
      <c r="A89" s="20"/>
      <c r="B89" s="21"/>
      <c r="C89" s="21"/>
      <c r="D89" s="21"/>
      <c r="E89" s="21"/>
      <c r="F89" s="21"/>
      <c r="G89" s="21"/>
      <c r="H89"/>
    </row>
    <row r="90" spans="1:10" ht="15.75" x14ac:dyDescent="0.25">
      <c r="A90" s="20"/>
      <c r="B90" s="21"/>
      <c r="C90" s="21"/>
      <c r="D90" s="21"/>
      <c r="E90" s="21"/>
      <c r="F90" s="21"/>
      <c r="G90" s="21"/>
      <c r="H90"/>
    </row>
    <row r="91" spans="1:10" ht="15.75" x14ac:dyDescent="0.2">
      <c r="A91" s="168" t="s">
        <v>209</v>
      </c>
      <c r="B91" s="168"/>
      <c r="C91" s="168"/>
      <c r="D91" s="168"/>
      <c r="E91" s="168"/>
      <c r="F91" s="168"/>
      <c r="G91" s="168"/>
      <c r="H91" s="168"/>
      <c r="I91" s="168"/>
      <c r="J91" s="168"/>
    </row>
  </sheetData>
  <mergeCells count="34">
    <mergeCell ref="B42:C42"/>
    <mergeCell ref="B58:C58"/>
    <mergeCell ref="A10:J10"/>
    <mergeCell ref="A9:J9"/>
    <mergeCell ref="A8:J8"/>
    <mergeCell ref="B85:G85"/>
    <mergeCell ref="B86:E86"/>
    <mergeCell ref="B67:G67"/>
    <mergeCell ref="A18:E18"/>
    <mergeCell ref="F18:G18"/>
    <mergeCell ref="I18:J22"/>
    <mergeCell ref="A19:E19"/>
    <mergeCell ref="F19:G19"/>
    <mergeCell ref="A20:E20"/>
    <mergeCell ref="F20:G20"/>
    <mergeCell ref="A21:H21"/>
    <mergeCell ref="A22:H22"/>
    <mergeCell ref="A23:H23"/>
    <mergeCell ref="A16:J16"/>
    <mergeCell ref="A14:J14"/>
    <mergeCell ref="A12:J12"/>
    <mergeCell ref="B26:C26"/>
    <mergeCell ref="A91:J91"/>
    <mergeCell ref="B88:G88"/>
    <mergeCell ref="B70:G70"/>
    <mergeCell ref="B73:G73"/>
    <mergeCell ref="B76:G76"/>
    <mergeCell ref="B79:G79"/>
    <mergeCell ref="B82:G82"/>
    <mergeCell ref="B61:C61"/>
    <mergeCell ref="A64:H64"/>
    <mergeCell ref="B29:C29"/>
    <mergeCell ref="B30:C30"/>
    <mergeCell ref="B36:C36"/>
  </mergeCells>
  <printOptions horizontalCentered="1"/>
  <pageMargins left="0.19685039370078741" right="0.19685039370078741" top="0.7" bottom="0.11811023622047245" header="0.27559055118110237" footer="7.874015748031496E-2"/>
  <pageSetup paperSize="9" scale="61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253A-BE7D-4678-BAC4-4D535CAED4EB}">
  <dimension ref="A8:K94"/>
  <sheetViews>
    <sheetView workbookViewId="0">
      <selection activeCell="A16" sqref="A16:J16"/>
    </sheetView>
  </sheetViews>
  <sheetFormatPr defaultRowHeight="15" x14ac:dyDescent="0.25"/>
  <cols>
    <col min="1" max="1" width="4.85546875" customWidth="1"/>
    <col min="2" max="2" width="9.42578125" customWidth="1"/>
    <col min="3" max="3" width="10" customWidth="1"/>
    <col min="4" max="4" width="14" customWidth="1"/>
    <col min="5" max="5" width="74" customWidth="1"/>
    <col min="6" max="6" width="8.28515625" customWidth="1"/>
    <col min="7" max="7" width="11.140625" customWidth="1"/>
    <col min="8" max="8" width="15.5703125" customWidth="1"/>
    <col min="9" max="9" width="17.28515625" customWidth="1"/>
    <col min="10" max="10" width="4.42578125" customWidth="1"/>
  </cols>
  <sheetData>
    <row r="8" spans="1:10" ht="15.75" thickBot="1" x14ac:dyDescent="0.3">
      <c r="J8" s="88"/>
    </row>
    <row r="9" spans="1:10" ht="20.25" x14ac:dyDescent="0.25">
      <c r="A9" s="219" t="s">
        <v>131</v>
      </c>
      <c r="B9" s="220"/>
      <c r="C9" s="220"/>
      <c r="D9" s="220"/>
      <c r="E9" s="221"/>
      <c r="F9" s="222" t="s">
        <v>132</v>
      </c>
      <c r="G9" s="223"/>
      <c r="H9" s="224"/>
      <c r="I9" s="89"/>
      <c r="J9" s="90"/>
    </row>
    <row r="10" spans="1:10" ht="20.25" customHeight="1" x14ac:dyDescent="0.25">
      <c r="A10" s="225" t="str">
        <f>[1]ORC!A8</f>
        <v xml:space="preserve">Obra:  "Construção de Campo de Futebol Society no município de Registro/SP.”  </v>
      </c>
      <c r="B10" s="226"/>
      <c r="C10" s="226"/>
      <c r="D10" s="226"/>
      <c r="E10" s="226"/>
      <c r="F10" s="227" t="s">
        <v>133</v>
      </c>
      <c r="G10" s="228"/>
      <c r="H10" s="229"/>
      <c r="I10" s="91" t="s">
        <v>34</v>
      </c>
      <c r="J10" s="92"/>
    </row>
    <row r="11" spans="1:10" ht="20.25" customHeight="1" x14ac:dyDescent="0.25">
      <c r="A11" s="230" t="str">
        <f>[1]ORC!A9</f>
        <v>Local: Avenida Palmiro Novi e Rua Vereador Daniel Aguiar de Souza S/N</v>
      </c>
      <c r="B11" s="231"/>
      <c r="C11" s="231"/>
      <c r="D11" s="231"/>
      <c r="E11" s="232"/>
      <c r="F11" s="227" t="s">
        <v>134</v>
      </c>
      <c r="G11" s="228"/>
      <c r="H11" s="229"/>
      <c r="I11" s="93">
        <v>44790</v>
      </c>
      <c r="J11" s="94"/>
    </row>
    <row r="12" spans="1:10" ht="20.25" customHeight="1" x14ac:dyDescent="0.25">
      <c r="A12" s="206" t="str">
        <f>[1]ORC!A10</f>
        <v>Base SINAPI Desonerada: Data Referência Técnica: 15/06/2022 Data de Emissão: 18/06/2022.</v>
      </c>
      <c r="B12" s="207"/>
      <c r="C12" s="207"/>
      <c r="D12" s="207"/>
      <c r="E12" s="207"/>
      <c r="F12" s="207"/>
      <c r="G12" s="207"/>
      <c r="H12" s="207"/>
      <c r="I12" s="207"/>
      <c r="J12" s="208"/>
    </row>
    <row r="13" spans="1:10" ht="20.25" customHeight="1" thickBot="1" x14ac:dyDescent="0.3">
      <c r="A13" s="209" t="str">
        <f>[1]ORC!A11</f>
        <v>Base CDHU Desonerada:  VERSÃO 186- Vigência: a partir de maio/22.</v>
      </c>
      <c r="B13" s="210"/>
      <c r="C13" s="210"/>
      <c r="D13" s="210"/>
      <c r="E13" s="210"/>
      <c r="F13" s="210"/>
      <c r="G13" s="210"/>
      <c r="H13" s="210"/>
      <c r="I13" s="210"/>
      <c r="J13" s="211"/>
    </row>
    <row r="14" spans="1:10" ht="15.75" x14ac:dyDescent="0.25">
      <c r="A14" s="95"/>
      <c r="B14" s="95"/>
      <c r="C14" s="95"/>
      <c r="D14" s="95"/>
      <c r="E14" s="95"/>
      <c r="F14" s="95"/>
      <c r="G14" s="95"/>
      <c r="H14" s="95"/>
      <c r="I14" s="95"/>
      <c r="J14" s="96"/>
    </row>
    <row r="15" spans="1:10" ht="7.5" customHeight="1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6"/>
    </row>
    <row r="16" spans="1:10" ht="18.75" customHeight="1" x14ac:dyDescent="0.25">
      <c r="A16" s="212" t="s">
        <v>131</v>
      </c>
      <c r="B16" s="212"/>
      <c r="C16" s="212"/>
      <c r="D16" s="212"/>
      <c r="E16" s="212"/>
      <c r="F16" s="212"/>
      <c r="G16" s="212"/>
      <c r="H16" s="212"/>
      <c r="I16" s="212"/>
      <c r="J16" s="212"/>
    </row>
    <row r="17" spans="1:11" ht="11.25" customHeight="1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</row>
    <row r="18" spans="1:11" ht="15.75" x14ac:dyDescent="0.25">
      <c r="B18" s="98" t="s">
        <v>53</v>
      </c>
    </row>
    <row r="19" spans="1:11" ht="15.75" thickBot="1" x14ac:dyDescent="0.3"/>
    <row r="20" spans="1:11" ht="30.95" customHeight="1" x14ac:dyDescent="0.25">
      <c r="B20" s="99" t="s">
        <v>135</v>
      </c>
      <c r="C20" s="100" t="s">
        <v>136</v>
      </c>
      <c r="D20" s="100" t="s">
        <v>137</v>
      </c>
      <c r="E20" s="100" t="s">
        <v>138</v>
      </c>
      <c r="F20" s="100" t="s">
        <v>139</v>
      </c>
      <c r="G20" s="100" t="s">
        <v>140</v>
      </c>
      <c r="H20" s="101" t="s">
        <v>141</v>
      </c>
      <c r="I20" s="102" t="s">
        <v>142</v>
      </c>
      <c r="K20" s="103"/>
    </row>
    <row r="21" spans="1:11" ht="15.75" x14ac:dyDescent="0.25">
      <c r="B21" s="104" t="s">
        <v>49</v>
      </c>
      <c r="C21" s="105"/>
      <c r="D21" s="105"/>
      <c r="E21" s="106" t="s">
        <v>52</v>
      </c>
      <c r="F21" s="107"/>
      <c r="G21" s="107"/>
      <c r="H21" s="107"/>
      <c r="I21" s="108"/>
    </row>
    <row r="22" spans="1:11" ht="15.75" thickBot="1" x14ac:dyDescent="0.3">
      <c r="B22" s="109" t="s">
        <v>15</v>
      </c>
      <c r="C22" s="110" t="s">
        <v>73</v>
      </c>
      <c r="D22" s="110">
        <v>88326</v>
      </c>
      <c r="E22" s="111" t="s">
        <v>143</v>
      </c>
      <c r="F22" s="112" t="s">
        <v>144</v>
      </c>
      <c r="G22" s="112">
        <v>1</v>
      </c>
      <c r="H22" s="113">
        <v>27.42</v>
      </c>
      <c r="I22" s="114">
        <f>ROUND(G22*H22,2)</f>
        <v>27.42</v>
      </c>
    </row>
    <row r="23" spans="1:11" x14ac:dyDescent="0.25">
      <c r="B23" s="8" t="s">
        <v>145</v>
      </c>
      <c r="C23" s="115"/>
      <c r="D23" s="115"/>
      <c r="E23" s="116"/>
      <c r="F23" s="115"/>
      <c r="G23" s="115"/>
      <c r="H23" s="115"/>
      <c r="I23" s="115"/>
    </row>
    <row r="24" spans="1:11" x14ac:dyDescent="0.25">
      <c r="B24" s="8"/>
      <c r="C24" s="8"/>
      <c r="D24" s="8"/>
      <c r="F24" s="8"/>
      <c r="G24" s="8"/>
      <c r="H24" s="8"/>
      <c r="I24" s="8"/>
    </row>
    <row r="25" spans="1:11" ht="15.75" x14ac:dyDescent="0.25">
      <c r="B25" s="98" t="s">
        <v>59</v>
      </c>
      <c r="C25" s="8"/>
      <c r="D25" s="8"/>
      <c r="E25" s="8"/>
      <c r="F25" s="8"/>
      <c r="G25" s="8"/>
      <c r="H25" s="8"/>
      <c r="I25" s="8"/>
    </row>
    <row r="26" spans="1:11" ht="15.75" thickBot="1" x14ac:dyDescent="0.3">
      <c r="B26" s="8"/>
      <c r="C26" s="8"/>
      <c r="D26" s="8"/>
      <c r="E26" s="8"/>
      <c r="F26" s="8"/>
      <c r="G26" s="8"/>
      <c r="H26" s="8"/>
      <c r="I26" s="8"/>
    </row>
    <row r="27" spans="1:11" ht="30.95" customHeight="1" x14ac:dyDescent="0.25">
      <c r="B27" s="99" t="s">
        <v>135</v>
      </c>
      <c r="C27" s="100" t="s">
        <v>136</v>
      </c>
      <c r="D27" s="100" t="s">
        <v>137</v>
      </c>
      <c r="E27" s="100" t="s">
        <v>138</v>
      </c>
      <c r="F27" s="100" t="s">
        <v>139</v>
      </c>
      <c r="G27" s="100" t="s">
        <v>140</v>
      </c>
      <c r="H27" s="101" t="s">
        <v>141</v>
      </c>
      <c r="I27" s="102" t="s">
        <v>142</v>
      </c>
    </row>
    <row r="28" spans="1:11" ht="15.75" x14ac:dyDescent="0.25">
      <c r="B28" s="104" t="s">
        <v>0</v>
      </c>
      <c r="C28" s="105"/>
      <c r="D28" s="105"/>
      <c r="E28" s="106" t="s">
        <v>146</v>
      </c>
      <c r="F28" s="105" t="s">
        <v>69</v>
      </c>
      <c r="G28" s="107"/>
      <c r="H28" s="107"/>
      <c r="I28" s="108"/>
    </row>
    <row r="29" spans="1:11" ht="28.5" x14ac:dyDescent="0.25">
      <c r="B29" s="117" t="s">
        <v>147</v>
      </c>
      <c r="C29" s="118" t="s">
        <v>73</v>
      </c>
      <c r="D29" s="118">
        <v>4813</v>
      </c>
      <c r="E29" s="119" t="s">
        <v>148</v>
      </c>
      <c r="F29" s="118" t="s">
        <v>61</v>
      </c>
      <c r="G29" s="118">
        <v>1</v>
      </c>
      <c r="H29" s="120">
        <v>315</v>
      </c>
      <c r="I29" s="121">
        <f>ROUND(G29*H29,2)</f>
        <v>315</v>
      </c>
    </row>
    <row r="30" spans="1:11" ht="28.5" x14ac:dyDescent="0.25">
      <c r="B30" s="117" t="s">
        <v>149</v>
      </c>
      <c r="C30" s="118" t="s">
        <v>73</v>
      </c>
      <c r="D30" s="118">
        <v>4491</v>
      </c>
      <c r="E30" s="119" t="s">
        <v>150</v>
      </c>
      <c r="F30" s="118" t="s">
        <v>151</v>
      </c>
      <c r="G30" s="118">
        <v>4</v>
      </c>
      <c r="H30" s="120">
        <v>7.6</v>
      </c>
      <c r="I30" s="121">
        <f t="shared" ref="I30:I35" si="0">ROUND(G30*H30,2)</f>
        <v>30.4</v>
      </c>
    </row>
    <row r="31" spans="1:11" ht="28.5" x14ac:dyDescent="0.25">
      <c r="B31" s="117" t="s">
        <v>152</v>
      </c>
      <c r="C31" s="118" t="s">
        <v>73</v>
      </c>
      <c r="D31" s="118">
        <v>4417</v>
      </c>
      <c r="E31" s="119" t="s">
        <v>153</v>
      </c>
      <c r="F31" s="118" t="s">
        <v>151</v>
      </c>
      <c r="G31" s="118">
        <v>1</v>
      </c>
      <c r="H31" s="120">
        <v>8.16</v>
      </c>
      <c r="I31" s="121">
        <f t="shared" si="0"/>
        <v>8.16</v>
      </c>
    </row>
    <row r="32" spans="1:11" x14ac:dyDescent="0.25">
      <c r="B32" s="117" t="s">
        <v>154</v>
      </c>
      <c r="C32" s="118" t="s">
        <v>73</v>
      </c>
      <c r="D32" s="118">
        <v>5075</v>
      </c>
      <c r="E32" s="119" t="s">
        <v>155</v>
      </c>
      <c r="F32" s="118" t="s">
        <v>156</v>
      </c>
      <c r="G32" s="118">
        <v>0.11</v>
      </c>
      <c r="H32" s="120">
        <v>17.7</v>
      </c>
      <c r="I32" s="121">
        <f t="shared" si="0"/>
        <v>1.95</v>
      </c>
    </row>
    <row r="33" spans="2:9" x14ac:dyDescent="0.25">
      <c r="B33" s="117" t="s">
        <v>157</v>
      </c>
      <c r="C33" s="118" t="s">
        <v>73</v>
      </c>
      <c r="D33" s="118">
        <v>1213</v>
      </c>
      <c r="E33" s="119" t="s">
        <v>158</v>
      </c>
      <c r="F33" s="118" t="s">
        <v>55</v>
      </c>
      <c r="G33" s="118">
        <v>1</v>
      </c>
      <c r="H33" s="120">
        <v>18.34</v>
      </c>
      <c r="I33" s="121">
        <f t="shared" si="0"/>
        <v>18.34</v>
      </c>
    </row>
    <row r="34" spans="2:9" x14ac:dyDescent="0.25">
      <c r="B34" s="117" t="s">
        <v>159</v>
      </c>
      <c r="C34" s="118" t="s">
        <v>160</v>
      </c>
      <c r="D34" s="118">
        <v>6117</v>
      </c>
      <c r="E34" s="119" t="s">
        <v>161</v>
      </c>
      <c r="F34" s="118" t="s">
        <v>55</v>
      </c>
      <c r="G34" s="118">
        <v>2</v>
      </c>
      <c r="H34" s="120">
        <v>15.07</v>
      </c>
      <c r="I34" s="121">
        <f t="shared" si="0"/>
        <v>30.14</v>
      </c>
    </row>
    <row r="35" spans="2:9" ht="43.5" thickBot="1" x14ac:dyDescent="0.3">
      <c r="B35" s="109" t="s">
        <v>162</v>
      </c>
      <c r="C35" s="110" t="s">
        <v>73</v>
      </c>
      <c r="D35" s="110">
        <v>94962</v>
      </c>
      <c r="E35" s="122" t="s">
        <v>163</v>
      </c>
      <c r="F35" s="110" t="s">
        <v>77</v>
      </c>
      <c r="G35" s="110">
        <v>0.01</v>
      </c>
      <c r="H35" s="112">
        <v>309.85000000000002</v>
      </c>
      <c r="I35" s="123">
        <f t="shared" si="0"/>
        <v>3.1</v>
      </c>
    </row>
    <row r="36" spans="2:9" ht="16.5" thickBot="1" x14ac:dyDescent="0.3">
      <c r="B36" s="124"/>
      <c r="C36" s="124"/>
      <c r="D36" s="124"/>
      <c r="E36" s="125"/>
      <c r="F36" s="213" t="s">
        <v>164</v>
      </c>
      <c r="G36" s="214"/>
      <c r="H36" s="215"/>
      <c r="I36" s="126">
        <f>SUM(I29:I35)</f>
        <v>407.09</v>
      </c>
    </row>
    <row r="37" spans="2:9" x14ac:dyDescent="0.25">
      <c r="B37" s="8"/>
      <c r="C37" s="8"/>
      <c r="D37" s="8"/>
      <c r="E37" s="8"/>
      <c r="F37" s="8"/>
      <c r="G37" s="8"/>
      <c r="H37" s="8"/>
      <c r="I37" s="8"/>
    </row>
    <row r="38" spans="2:9" ht="15.75" x14ac:dyDescent="0.25">
      <c r="B38" s="98" t="s">
        <v>62</v>
      </c>
    </row>
    <row r="39" spans="2:9" ht="15.75" thickBot="1" x14ac:dyDescent="0.3"/>
    <row r="40" spans="2:9" ht="30.95" customHeight="1" x14ac:dyDescent="0.25">
      <c r="B40" s="99" t="s">
        <v>135</v>
      </c>
      <c r="C40" s="100" t="s">
        <v>136</v>
      </c>
      <c r="D40" s="100" t="s">
        <v>137</v>
      </c>
      <c r="E40" s="100" t="s">
        <v>138</v>
      </c>
      <c r="F40" s="100" t="s">
        <v>139</v>
      </c>
      <c r="G40" s="100" t="s">
        <v>140</v>
      </c>
      <c r="H40" s="101" t="s">
        <v>141</v>
      </c>
      <c r="I40" s="102" t="s">
        <v>142</v>
      </c>
    </row>
    <row r="41" spans="2:9" ht="15.75" x14ac:dyDescent="0.25">
      <c r="B41" s="104" t="s">
        <v>20</v>
      </c>
      <c r="C41" s="105"/>
      <c r="D41" s="105"/>
      <c r="E41" s="106" t="s">
        <v>63</v>
      </c>
      <c r="F41" s="105" t="s">
        <v>123</v>
      </c>
      <c r="G41" s="107"/>
      <c r="H41" s="107"/>
      <c r="I41" s="108"/>
    </row>
    <row r="42" spans="2:9" x14ac:dyDescent="0.25">
      <c r="B42" s="117" t="s">
        <v>165</v>
      </c>
      <c r="C42" s="118" t="s">
        <v>73</v>
      </c>
      <c r="D42" s="118">
        <v>88238</v>
      </c>
      <c r="E42" s="127" t="s">
        <v>166</v>
      </c>
      <c r="F42" s="118" t="s">
        <v>55</v>
      </c>
      <c r="G42" s="128">
        <v>4</v>
      </c>
      <c r="H42" s="120">
        <v>22.01</v>
      </c>
      <c r="I42" s="129">
        <f>ROUND(G42*H42,2)</f>
        <v>88.04</v>
      </c>
    </row>
    <row r="43" spans="2:9" x14ac:dyDescent="0.25">
      <c r="B43" s="117" t="s">
        <v>167</v>
      </c>
      <c r="C43" s="130" t="s">
        <v>160</v>
      </c>
      <c r="D43" s="118">
        <v>43059</v>
      </c>
      <c r="E43" s="127" t="s">
        <v>168</v>
      </c>
      <c r="F43" s="118" t="s">
        <v>156</v>
      </c>
      <c r="G43" s="128">
        <v>12.8</v>
      </c>
      <c r="H43" s="120">
        <v>10.18</v>
      </c>
      <c r="I43" s="129">
        <f t="shared" ref="I43:I45" si="1">ROUND(G43*H43,2)</f>
        <v>130.30000000000001</v>
      </c>
    </row>
    <row r="44" spans="2:9" ht="28.5" x14ac:dyDescent="0.25">
      <c r="B44" s="117" t="s">
        <v>169</v>
      </c>
      <c r="C44" s="130" t="s">
        <v>160</v>
      </c>
      <c r="D44" s="130">
        <v>37524</v>
      </c>
      <c r="E44" s="131" t="s">
        <v>170</v>
      </c>
      <c r="F44" s="132" t="s">
        <v>21</v>
      </c>
      <c r="G44" s="133">
        <v>130</v>
      </c>
      <c r="H44" s="132">
        <v>2.12</v>
      </c>
      <c r="I44" s="129">
        <f t="shared" si="1"/>
        <v>275.60000000000002</v>
      </c>
    </row>
    <row r="45" spans="2:9" ht="29.25" thickBot="1" x14ac:dyDescent="0.3">
      <c r="B45" s="117" t="s">
        <v>171</v>
      </c>
      <c r="C45" s="134" t="s">
        <v>160</v>
      </c>
      <c r="D45" s="134">
        <v>39015</v>
      </c>
      <c r="E45" s="135" t="s">
        <v>172</v>
      </c>
      <c r="F45" s="136" t="s">
        <v>22</v>
      </c>
      <c r="G45" s="137">
        <v>87</v>
      </c>
      <c r="H45" s="136">
        <v>0.97</v>
      </c>
      <c r="I45" s="129">
        <f t="shared" si="1"/>
        <v>84.39</v>
      </c>
    </row>
    <row r="46" spans="2:9" ht="15.75" thickBot="1" x14ac:dyDescent="0.3">
      <c r="B46" s="138"/>
      <c r="F46" s="216" t="s">
        <v>164</v>
      </c>
      <c r="G46" s="217"/>
      <c r="H46" s="218"/>
      <c r="I46" s="139">
        <f>SUM(I42:I45)</f>
        <v>578.33000000000004</v>
      </c>
    </row>
    <row r="47" spans="2:9" x14ac:dyDescent="0.25">
      <c r="B47" t="s">
        <v>173</v>
      </c>
      <c r="F47" s="138"/>
      <c r="G47" s="138"/>
      <c r="H47" s="138"/>
    </row>
    <row r="48" spans="2:9" x14ac:dyDescent="0.25">
      <c r="B48" t="s">
        <v>174</v>
      </c>
    </row>
    <row r="49" spans="2:9" x14ac:dyDescent="0.25">
      <c r="B49" t="s">
        <v>175</v>
      </c>
      <c r="I49" s="140"/>
    </row>
    <row r="50" spans="2:9" x14ac:dyDescent="0.25">
      <c r="B50" t="s">
        <v>176</v>
      </c>
    </row>
    <row r="52" spans="2:9" ht="15.75" x14ac:dyDescent="0.25">
      <c r="B52" s="98" t="s">
        <v>177</v>
      </c>
    </row>
    <row r="53" spans="2:9" ht="15.75" thickBot="1" x14ac:dyDescent="0.3"/>
    <row r="54" spans="2:9" ht="30" x14ac:dyDescent="0.25">
      <c r="B54" s="141" t="s">
        <v>135</v>
      </c>
      <c r="C54" s="142" t="s">
        <v>136</v>
      </c>
      <c r="D54" s="142" t="s">
        <v>137</v>
      </c>
      <c r="E54" s="142" t="s">
        <v>138</v>
      </c>
      <c r="F54" s="142" t="s">
        <v>139</v>
      </c>
      <c r="G54" s="142" t="s">
        <v>140</v>
      </c>
      <c r="H54" s="143" t="s">
        <v>141</v>
      </c>
      <c r="I54" s="144" t="s">
        <v>142</v>
      </c>
    </row>
    <row r="55" spans="2:9" ht="15.75" x14ac:dyDescent="0.25">
      <c r="B55" s="104" t="s">
        <v>18</v>
      </c>
      <c r="C55" s="105"/>
      <c r="D55" s="105"/>
      <c r="E55" s="106" t="s">
        <v>178</v>
      </c>
      <c r="F55" s="105" t="s">
        <v>77</v>
      </c>
      <c r="G55" s="107"/>
      <c r="H55" s="107"/>
      <c r="I55" s="108"/>
    </row>
    <row r="56" spans="2:9" x14ac:dyDescent="0.25">
      <c r="B56" s="117" t="s">
        <v>179</v>
      </c>
      <c r="C56" s="118" t="s">
        <v>160</v>
      </c>
      <c r="D56" s="118">
        <v>4720</v>
      </c>
      <c r="E56" s="127" t="s">
        <v>180</v>
      </c>
      <c r="F56" s="130" t="s">
        <v>77</v>
      </c>
      <c r="G56" s="128">
        <v>1</v>
      </c>
      <c r="H56" s="120">
        <v>80.39</v>
      </c>
      <c r="I56" s="129">
        <f>ROUND(G56*H56,2)</f>
        <v>80.39</v>
      </c>
    </row>
    <row r="57" spans="2:9" ht="28.5" x14ac:dyDescent="0.25">
      <c r="B57" s="117" t="s">
        <v>181</v>
      </c>
      <c r="C57" s="130" t="s">
        <v>160</v>
      </c>
      <c r="D57" s="130">
        <v>39323</v>
      </c>
      <c r="E57" s="131" t="s">
        <v>182</v>
      </c>
      <c r="F57" s="145" t="s">
        <v>61</v>
      </c>
      <c r="G57" s="133">
        <v>4.8</v>
      </c>
      <c r="H57" s="132">
        <v>24.37</v>
      </c>
      <c r="I57" s="146">
        <f t="shared" ref="I57:I58" si="2">ROUND(G57*H57,2)</f>
        <v>116.98</v>
      </c>
    </row>
    <row r="58" spans="2:9" ht="15.75" thickBot="1" x14ac:dyDescent="0.3">
      <c r="B58" s="117" t="s">
        <v>183</v>
      </c>
      <c r="C58" s="130" t="s">
        <v>73</v>
      </c>
      <c r="D58" s="130">
        <v>88242</v>
      </c>
      <c r="E58" s="131" t="s">
        <v>184</v>
      </c>
      <c r="F58" s="132" t="s">
        <v>55</v>
      </c>
      <c r="G58" s="133">
        <v>0.3</v>
      </c>
      <c r="H58" s="132">
        <v>22.05</v>
      </c>
      <c r="I58" s="146">
        <f t="shared" si="2"/>
        <v>6.62</v>
      </c>
    </row>
    <row r="59" spans="2:9" ht="15.75" thickBot="1" x14ac:dyDescent="0.3">
      <c r="B59" s="138"/>
      <c r="F59" s="203" t="s">
        <v>164</v>
      </c>
      <c r="G59" s="204"/>
      <c r="H59" s="205"/>
      <c r="I59" s="147">
        <f>SUM(I56:I58)</f>
        <v>203.99</v>
      </c>
    </row>
    <row r="60" spans="2:9" x14ac:dyDescent="0.25">
      <c r="B60" s="148"/>
    </row>
    <row r="61" spans="2:9" ht="15.75" x14ac:dyDescent="0.25">
      <c r="B61" s="98" t="s">
        <v>87</v>
      </c>
    </row>
    <row r="62" spans="2:9" ht="15.75" thickBot="1" x14ac:dyDescent="0.3"/>
    <row r="63" spans="2:9" ht="28.5" customHeight="1" x14ac:dyDescent="0.25">
      <c r="B63" s="141" t="s">
        <v>135</v>
      </c>
      <c r="C63" s="142" t="s">
        <v>136</v>
      </c>
      <c r="D63" s="142" t="s">
        <v>137</v>
      </c>
      <c r="E63" s="142" t="s">
        <v>138</v>
      </c>
      <c r="F63" s="142" t="s">
        <v>139</v>
      </c>
      <c r="G63" s="142" t="s">
        <v>140</v>
      </c>
      <c r="H63" s="143" t="s">
        <v>141</v>
      </c>
      <c r="I63" s="144" t="s">
        <v>142</v>
      </c>
    </row>
    <row r="64" spans="2:9" ht="15.75" x14ac:dyDescent="0.25">
      <c r="B64" s="104" t="s">
        <v>25</v>
      </c>
      <c r="C64" s="105"/>
      <c r="D64" s="105"/>
      <c r="E64" s="106" t="s">
        <v>185</v>
      </c>
      <c r="F64" s="105" t="s">
        <v>22</v>
      </c>
      <c r="G64" s="107"/>
      <c r="H64" s="107"/>
      <c r="I64" s="108"/>
    </row>
    <row r="65" spans="2:9" ht="28.5" x14ac:dyDescent="0.25">
      <c r="B65" s="117" t="s">
        <v>186</v>
      </c>
      <c r="C65" s="130" t="s">
        <v>73</v>
      </c>
      <c r="D65" s="118">
        <v>14166</v>
      </c>
      <c r="E65" s="119" t="s">
        <v>187</v>
      </c>
      <c r="F65" s="118" t="s">
        <v>84</v>
      </c>
      <c r="G65" s="128">
        <v>1</v>
      </c>
      <c r="H65" s="120">
        <v>1724.12</v>
      </c>
      <c r="I65" s="129">
        <f>ROUND(H65*G65,2)</f>
        <v>1724.12</v>
      </c>
    </row>
    <row r="66" spans="2:9" x14ac:dyDescent="0.25">
      <c r="B66" s="117" t="s">
        <v>188</v>
      </c>
      <c r="C66" s="149" t="s">
        <v>73</v>
      </c>
      <c r="D66" s="118">
        <v>248</v>
      </c>
      <c r="E66" s="127" t="s">
        <v>189</v>
      </c>
      <c r="F66" s="118" t="s">
        <v>55</v>
      </c>
      <c r="G66" s="128">
        <v>3</v>
      </c>
      <c r="H66" s="120">
        <v>15.07</v>
      </c>
      <c r="I66" s="129">
        <f t="shared" ref="I66" si="3">ROUND(H66*G66,2)</f>
        <v>45.21</v>
      </c>
    </row>
    <row r="67" spans="2:9" x14ac:dyDescent="0.25">
      <c r="B67" s="117" t="s">
        <v>190</v>
      </c>
      <c r="C67" s="130" t="s">
        <v>73</v>
      </c>
      <c r="D67" s="130">
        <v>4096</v>
      </c>
      <c r="E67" s="131" t="s">
        <v>191</v>
      </c>
      <c r="F67" s="132" t="s">
        <v>55</v>
      </c>
      <c r="G67" s="133">
        <v>1.5</v>
      </c>
      <c r="H67" s="132">
        <v>17.7</v>
      </c>
      <c r="I67" s="129">
        <f>TRUNC(H67*G67,2)</f>
        <v>26.55</v>
      </c>
    </row>
    <row r="68" spans="2:9" ht="28.5" x14ac:dyDescent="0.25">
      <c r="B68" s="117" t="s">
        <v>192</v>
      </c>
      <c r="C68" s="149" t="s">
        <v>73</v>
      </c>
      <c r="D68" s="149">
        <v>93358</v>
      </c>
      <c r="E68" s="150" t="s">
        <v>193</v>
      </c>
      <c r="F68" s="145" t="s">
        <v>77</v>
      </c>
      <c r="G68" s="151">
        <v>0.02</v>
      </c>
      <c r="H68" s="145">
        <v>87.03</v>
      </c>
      <c r="I68" s="129">
        <f t="shared" ref="I68:I69" si="4">TRUNC(H68*G68,2)</f>
        <v>1.74</v>
      </c>
    </row>
    <row r="69" spans="2:9" ht="29.25" thickBot="1" x14ac:dyDescent="0.3">
      <c r="B69" s="117" t="s">
        <v>194</v>
      </c>
      <c r="C69" s="110" t="s">
        <v>73</v>
      </c>
      <c r="D69" s="118">
        <v>94974</v>
      </c>
      <c r="E69" s="152" t="s">
        <v>195</v>
      </c>
      <c r="F69" s="120" t="s">
        <v>77</v>
      </c>
      <c r="G69" s="128">
        <v>0.01</v>
      </c>
      <c r="H69" s="120">
        <v>369.12</v>
      </c>
      <c r="I69" s="129">
        <f t="shared" si="4"/>
        <v>3.69</v>
      </c>
    </row>
    <row r="70" spans="2:9" ht="57.75" thickBot="1" x14ac:dyDescent="0.3">
      <c r="B70" s="117" t="s">
        <v>196</v>
      </c>
      <c r="C70" s="110" t="s">
        <v>73</v>
      </c>
      <c r="D70" s="130">
        <v>5928</v>
      </c>
      <c r="E70" s="153" t="s">
        <v>197</v>
      </c>
      <c r="F70" s="132" t="s">
        <v>55</v>
      </c>
      <c r="G70" s="133">
        <v>0.75</v>
      </c>
      <c r="H70" s="132">
        <v>269.22000000000003</v>
      </c>
      <c r="I70" s="146">
        <f>TRUNC(H70*G70,2)</f>
        <v>201.91</v>
      </c>
    </row>
    <row r="71" spans="2:9" ht="43.5" thickBot="1" x14ac:dyDescent="0.3">
      <c r="B71" s="117" t="s">
        <v>198</v>
      </c>
      <c r="C71" s="110" t="s">
        <v>73</v>
      </c>
      <c r="D71" s="130">
        <v>5930</v>
      </c>
      <c r="E71" s="153" t="s">
        <v>199</v>
      </c>
      <c r="F71" s="132" t="s">
        <v>55</v>
      </c>
      <c r="G71" s="133">
        <v>0.75</v>
      </c>
      <c r="H71" s="132">
        <v>54.06</v>
      </c>
      <c r="I71" s="146">
        <f>TRUNC(H71*G71,2)</f>
        <v>40.54</v>
      </c>
    </row>
    <row r="72" spans="2:9" ht="15.75" thickBot="1" x14ac:dyDescent="0.3">
      <c r="B72" s="154"/>
      <c r="C72" s="155"/>
      <c r="D72" s="155"/>
      <c r="E72" s="155"/>
      <c r="F72" s="203" t="s">
        <v>164</v>
      </c>
      <c r="G72" s="204"/>
      <c r="H72" s="205"/>
      <c r="I72" s="147">
        <f>ROUND(SUM(I65:I71),2)</f>
        <v>2043.76</v>
      </c>
    </row>
    <row r="73" spans="2:9" ht="7.5" customHeight="1" x14ac:dyDescent="0.25">
      <c r="B73" s="148"/>
    </row>
    <row r="74" spans="2:9" x14ac:dyDescent="0.25">
      <c r="B74" s="148"/>
    </row>
    <row r="75" spans="2:9" ht="6.75" customHeight="1" x14ac:dyDescent="0.25">
      <c r="B75" s="148"/>
    </row>
    <row r="76" spans="2:9" ht="24" customHeight="1" x14ac:dyDescent="0.25">
      <c r="B76" s="148"/>
    </row>
    <row r="77" spans="2:9" x14ac:dyDescent="0.25">
      <c r="B77" s="148"/>
    </row>
    <row r="78" spans="2:9" x14ac:dyDescent="0.25">
      <c r="B78" s="148"/>
    </row>
    <row r="79" spans="2:9" x14ac:dyDescent="0.25">
      <c r="B79" s="148"/>
      <c r="C79" t="s">
        <v>200</v>
      </c>
    </row>
    <row r="80" spans="2:9" ht="21" customHeight="1" x14ac:dyDescent="0.25">
      <c r="B80" s="148"/>
    </row>
    <row r="81" spans="2:8" x14ac:dyDescent="0.25">
      <c r="B81" s="148"/>
    </row>
    <row r="83" spans="2:8" x14ac:dyDescent="0.25">
      <c r="H83" s="156"/>
    </row>
    <row r="85" spans="2:8" ht="15.75" x14ac:dyDescent="0.25">
      <c r="B85" s="157" t="s">
        <v>201</v>
      </c>
    </row>
    <row r="86" spans="2:8" x14ac:dyDescent="0.25">
      <c r="B86" s="158" t="s">
        <v>202</v>
      </c>
    </row>
    <row r="87" spans="2:8" x14ac:dyDescent="0.25">
      <c r="B87" s="159" t="s">
        <v>203</v>
      </c>
    </row>
    <row r="88" spans="2:8" x14ac:dyDescent="0.25">
      <c r="B88" s="160" t="s">
        <v>204</v>
      </c>
    </row>
    <row r="89" spans="2:8" x14ac:dyDescent="0.25">
      <c r="B89" s="160" t="s">
        <v>205</v>
      </c>
    </row>
    <row r="90" spans="2:8" x14ac:dyDescent="0.25">
      <c r="B90" s="160"/>
    </row>
    <row r="91" spans="2:8" ht="15.75" x14ac:dyDescent="0.25">
      <c r="B91" s="161"/>
    </row>
    <row r="92" spans="2:8" ht="15.75" x14ac:dyDescent="0.25">
      <c r="B92" s="157" t="s">
        <v>201</v>
      </c>
    </row>
    <row r="93" spans="2:8" x14ac:dyDescent="0.25">
      <c r="B93" s="162" t="s">
        <v>206</v>
      </c>
    </row>
    <row r="94" spans="2:8" x14ac:dyDescent="0.25">
      <c r="B94" s="158" t="s">
        <v>207</v>
      </c>
    </row>
  </sheetData>
  <mergeCells count="13">
    <mergeCell ref="A9:E9"/>
    <mergeCell ref="F9:H9"/>
    <mergeCell ref="A10:E10"/>
    <mergeCell ref="F10:H10"/>
    <mergeCell ref="A11:E11"/>
    <mergeCell ref="F11:H11"/>
    <mergeCell ref="F72:H72"/>
    <mergeCell ref="A12:J12"/>
    <mergeCell ref="A13:J13"/>
    <mergeCell ref="A16:J16"/>
    <mergeCell ref="F36:H36"/>
    <mergeCell ref="F46:H46"/>
    <mergeCell ref="F59:H5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DE ORÇAMENTO</vt:lpstr>
      <vt:lpstr>COMPOSIÇÕES</vt:lpstr>
      <vt:lpstr>'PLANILHA DE ORÇAMENTO'!Area_de_impressao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Felipe Ferraz</dc:creator>
  <cp:lastModifiedBy>Débora Silvano de Camargo</cp:lastModifiedBy>
  <cp:lastPrinted>2022-07-08T13:54:24Z</cp:lastPrinted>
  <dcterms:created xsi:type="dcterms:W3CDTF">2022-01-27T13:56:08Z</dcterms:created>
  <dcterms:modified xsi:type="dcterms:W3CDTF">2022-08-19T13:20:46Z</dcterms:modified>
</cp:coreProperties>
</file>